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 tabRatio="956"/>
  </bookViews>
  <sheets>
    <sheet name="Стоимость материалов" sheetId="1" r:id="rId1"/>
    <sheet name="Доля в общей стоимости" sheetId="2" r:id="rId2"/>
    <sheet name="ABC-анализ (распределение)" sheetId="3" r:id="rId3"/>
    <sheet name="Коэффициент вариации" sheetId="5" r:id="rId4"/>
    <sheet name="XYZ-анализ (распределение)" sheetId="7" r:id="rId5"/>
    <sheet name="Совмещение ABC- XYZ-анализ" sheetId="9" r:id="rId6"/>
    <sheet name="Распределение ABC- XYZ-анализ" sheetId="10" r:id="rId7"/>
  </sheets>
  <calcPr calcId="144525"/>
</workbook>
</file>

<file path=xl/calcChain.xml><?xml version="1.0" encoding="utf-8"?>
<calcChain xmlns="http://schemas.openxmlformats.org/spreadsheetml/2006/main">
  <c r="E16" i="9" l="1"/>
  <c r="E9" i="9"/>
  <c r="E10" i="9"/>
  <c r="E17" i="9"/>
  <c r="E18" i="9"/>
  <c r="E11" i="9"/>
  <c r="E8" i="9"/>
  <c r="E6" i="9"/>
  <c r="E3" i="9"/>
  <c r="E12" i="9"/>
  <c r="E4" i="9"/>
  <c r="E13" i="9"/>
  <c r="E14" i="9"/>
  <c r="E19" i="9"/>
  <c r="E7" i="9"/>
  <c r="E5" i="9"/>
  <c r="E15" i="9"/>
  <c r="J40" i="5" l="1"/>
  <c r="K40" i="5" s="1"/>
  <c r="L40" i="5" s="1"/>
  <c r="M40" i="5" s="1"/>
  <c r="J30" i="5"/>
  <c r="K30" i="5" s="1"/>
  <c r="L30" i="5" s="1"/>
  <c r="M30" i="5" s="1"/>
  <c r="J37" i="5"/>
  <c r="K37" i="5" s="1"/>
  <c r="L37" i="5" s="1"/>
  <c r="M37" i="5" s="1"/>
  <c r="J26" i="5"/>
  <c r="K26" i="5" s="1"/>
  <c r="L26" i="5" s="1"/>
  <c r="M26" i="5" s="1"/>
  <c r="J28" i="5"/>
  <c r="K28" i="5" s="1"/>
  <c r="L28" i="5" s="1"/>
  <c r="M28" i="5" s="1"/>
  <c r="J38" i="5"/>
  <c r="K38" i="5" s="1"/>
  <c r="L38" i="5" s="1"/>
  <c r="M38" i="5" s="1"/>
  <c r="J33" i="5"/>
  <c r="K33" i="5" s="1"/>
  <c r="L33" i="5" s="1"/>
  <c r="M33" i="5" s="1"/>
  <c r="J32" i="5"/>
  <c r="K32" i="5" s="1"/>
  <c r="L32" i="5" s="1"/>
  <c r="M32" i="5" s="1"/>
  <c r="J35" i="5"/>
  <c r="K35" i="5" s="1"/>
  <c r="L35" i="5" s="1"/>
  <c r="M35" i="5" s="1"/>
  <c r="J29" i="5"/>
  <c r="K29" i="5" s="1"/>
  <c r="L29" i="5" s="1"/>
  <c r="M29" i="5" s="1"/>
  <c r="J27" i="5"/>
  <c r="K27" i="5" s="1"/>
  <c r="L27" i="5" s="1"/>
  <c r="M27" i="5" s="1"/>
  <c r="J36" i="5"/>
  <c r="K36" i="5" s="1"/>
  <c r="L36" i="5" s="1"/>
  <c r="M36" i="5" s="1"/>
  <c r="J34" i="5"/>
  <c r="K34" i="5" s="1"/>
  <c r="L34" i="5" s="1"/>
  <c r="M34" i="5" s="1"/>
  <c r="J42" i="5"/>
  <c r="K42" i="5" s="1"/>
  <c r="L42" i="5" s="1"/>
  <c r="M42" i="5" s="1"/>
  <c r="J39" i="5"/>
  <c r="K39" i="5" s="1"/>
  <c r="L39" i="5" s="1"/>
  <c r="M39" i="5" s="1"/>
  <c r="J41" i="5"/>
  <c r="K41" i="5" s="1"/>
  <c r="L41" i="5" s="1"/>
  <c r="M41" i="5" s="1"/>
  <c r="J31" i="5"/>
  <c r="K31" i="5" s="1"/>
  <c r="L31" i="5" s="1"/>
  <c r="M31" i="5" s="1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4" i="5"/>
  <c r="J43" i="2"/>
</calcChain>
</file>

<file path=xl/sharedStrings.xml><?xml version="1.0" encoding="utf-8"?>
<sst xmlns="http://schemas.openxmlformats.org/spreadsheetml/2006/main" count="266" uniqueCount="90">
  <si>
    <t>Материал</t>
  </si>
  <si>
    <t>Январь</t>
  </si>
  <si>
    <t>Февраль</t>
  </si>
  <si>
    <t>Март</t>
  </si>
  <si>
    <t>Апрель</t>
  </si>
  <si>
    <t>Май</t>
  </si>
  <si>
    <t>Июнь</t>
  </si>
  <si>
    <t>Итого 1 Полугодие</t>
  </si>
  <si>
    <t>Техуглерод П-514</t>
  </si>
  <si>
    <t>Сульфенамид М</t>
  </si>
  <si>
    <t>Ацетонанил Р</t>
  </si>
  <si>
    <t>Диафен ФП</t>
  </si>
  <si>
    <t>Парафин</t>
  </si>
  <si>
    <t>Стеарин</t>
  </si>
  <si>
    <t>Сера</t>
  </si>
  <si>
    <t>Масло ПН-6</t>
  </si>
  <si>
    <t>Тальк</t>
  </si>
  <si>
    <t>Белила цинковые</t>
  </si>
  <si>
    <t>Канифоль</t>
  </si>
  <si>
    <t>Альтакс</t>
  </si>
  <si>
    <t>Регенерат РШТ</t>
  </si>
  <si>
    <t>Гуанид</t>
  </si>
  <si>
    <t>Каолин</t>
  </si>
  <si>
    <t>Мел</t>
  </si>
  <si>
    <t>Дуслин</t>
  </si>
  <si>
    <t>Итого</t>
  </si>
  <si>
    <t>Стоимость используемых материалов</t>
  </si>
  <si>
    <t>Доля в общей стоимости материалов, %</t>
  </si>
  <si>
    <t>Группа A</t>
  </si>
  <si>
    <t>Группа B</t>
  </si>
  <si>
    <t>Группа C</t>
  </si>
  <si>
    <t>Накопленный итог, %</t>
  </si>
  <si>
    <t>A</t>
  </si>
  <si>
    <t>B</t>
  </si>
  <si>
    <t>C</t>
  </si>
  <si>
    <t>Регенерат РШТ - 44,53%</t>
  </si>
  <si>
    <t>Мел - 17,55%</t>
  </si>
  <si>
    <t>Техуглерод П-514 - 15,70%</t>
  </si>
  <si>
    <t>Масло ПН-6 - 10,71%</t>
  </si>
  <si>
    <t>Каолин - 3,00%</t>
  </si>
  <si>
    <t>Тальк - 2,58%</t>
  </si>
  <si>
    <t>Сера - 1,54%</t>
  </si>
  <si>
    <t>Парафин - 1,19%</t>
  </si>
  <si>
    <t>Стеарин - 1,18%</t>
  </si>
  <si>
    <t>Белила цинковые - 0,81%</t>
  </si>
  <si>
    <t>Альтакс - 0,61%</t>
  </si>
  <si>
    <t>Ацетонанил Р - 0,23%</t>
  </si>
  <si>
    <t>Сульфенамид М - 0,18%</t>
  </si>
  <si>
    <t>Канифоль - 0,11%</t>
  </si>
  <si>
    <t>Диафен ФП - 0,07%</t>
  </si>
  <si>
    <t>Гуанид - 0,00%</t>
  </si>
  <si>
    <t>Дуслин - 0,00%</t>
  </si>
  <si>
    <t>Итого - 77,79%</t>
  </si>
  <si>
    <t>Итого - 16,28%</t>
  </si>
  <si>
    <t>Итого - 5,93%</t>
  </si>
  <si>
    <t>Распределение материалов по группам в зависимости от удельного веса в стоимости используемого сырья (%)</t>
  </si>
  <si>
    <t>Среднемесячный расход</t>
  </si>
  <si>
    <t>Дисперсия</t>
  </si>
  <si>
    <t>Средне-квадратическое отклонение</t>
  </si>
  <si>
    <t>Коэффициент вариации</t>
  </si>
  <si>
    <t>Z</t>
  </si>
  <si>
    <t>Y</t>
  </si>
  <si>
    <t>X</t>
  </si>
  <si>
    <t>Распределение материалов по группам в зависимости от устойчивости потребности в них</t>
  </si>
  <si>
    <t>Сера - 1,85%</t>
  </si>
  <si>
    <t>Регенерат РШТ - 2,70%</t>
  </si>
  <si>
    <t>Масло ПН-6 - 3,71%</t>
  </si>
  <si>
    <t>Мел - 3,72%</t>
  </si>
  <si>
    <t>Техуглерод П-514 - 4,06%</t>
  </si>
  <si>
    <t>Белила цинковые - 4,60%</t>
  </si>
  <si>
    <t>Канифоль - 4,89%</t>
  </si>
  <si>
    <t>Парафин - 7,29%</t>
  </si>
  <si>
    <t>Тальк - 7,33%</t>
  </si>
  <si>
    <t>Стеарин - 11,52%</t>
  </si>
  <si>
    <t>Каолин - 16,45%</t>
  </si>
  <si>
    <t>Альтакс - 17,58%</t>
  </si>
  <si>
    <t>Ацетонанил Р - 26,50%</t>
  </si>
  <si>
    <t>Дуслин - 31,72%</t>
  </si>
  <si>
    <t>Сульфенамид М - 37,97%</t>
  </si>
  <si>
    <t>Диафен ФП - 44,72%</t>
  </si>
  <si>
    <t>Группа X</t>
  </si>
  <si>
    <t>Группа Y</t>
  </si>
  <si>
    <t>Группа Z</t>
  </si>
  <si>
    <t>Совмещение ABC- XYZ-анализа</t>
  </si>
  <si>
    <t>Показатель</t>
  </si>
  <si>
    <t>Мел
Регенерат РШТ
Техуглерод П-514</t>
  </si>
  <si>
    <t>Масло ПН-6
Тальк</t>
  </si>
  <si>
    <t>Белила цинковые
Гуанид
Канифоль
Парафин
Сера
Стеарин</t>
  </si>
  <si>
    <t>Ацетонанил Р
Диафен ФП
Дуслин
Сульфенамид 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</si>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</sst>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3" borderId="1" xfId="0" applyFont="1" applyFill="1" applyBorder="1"/>
    <xf numFmtId="3" fontId="0" fillId="0" borderId="1" xfId="0" applyNumberFormat="1" applyBorder="1"/>
    <xf numFmtId="3" fontId="2" fillId="3" borderId="1" xfId="0" applyNumberFormat="1" applyFont="1" applyFill="1" applyBorder="1"/>
    <xf numFmtId="0" fontId="2" fillId="0" borderId="1" xfId="0" applyFont="1" applyBorder="1"/>
    <xf numFmtId="10" fontId="0" fillId="0" borderId="1" xfId="1" applyNumberFormat="1" applyFont="1" applyBorder="1"/>
    <xf numFmtId="10" fontId="2" fillId="0" borderId="1" xfId="1" applyNumberFormat="1" applyFont="1" applyBorder="1"/>
    <xf numFmtId="10" fontId="0" fillId="0" borderId="1" xfId="0" applyNumberFormat="1" applyBorder="1"/>
    <xf numFmtId="0" fontId="4" fillId="3" borderId="7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2" fillId="3" borderId="1" xfId="1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/>
    <xf numFmtId="4" fontId="0" fillId="0" borderId="1" xfId="0" applyNumberFormat="1" applyBorder="1"/>
    <xf numFmtId="2" fontId="0" fillId="0" borderId="0" xfId="0" applyNumberFormat="1" applyBorder="1"/>
    <xf numFmtId="10" fontId="0" fillId="0" borderId="0" xfId="1" applyNumberFormat="1" applyFont="1" applyBorder="1"/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1"/>
  <sheetViews>
    <sheetView showGridLines="0" tabSelected="1" workbookViewId="0"/>
  </sheetViews>
  <sheetFormatPr defaultRowHeight="15" x14ac:dyDescent="0.25"/>
  <cols>
    <col min="2" max="2" width="17.7109375" bestFit="1" customWidth="1"/>
    <col min="9" max="9" width="18.42578125" bestFit="1" customWidth="1"/>
  </cols>
  <sheetData>
    <row r="2" spans="2:9" ht="26.25" customHeight="1" x14ac:dyDescent="0.25">
      <c r="B2" s="22" t="s">
        <v>26</v>
      </c>
      <c r="C2" s="23"/>
      <c r="D2" s="23"/>
      <c r="E2" s="23"/>
      <c r="F2" s="23"/>
      <c r="G2" s="23"/>
      <c r="H2" s="23"/>
      <c r="I2" s="24"/>
    </row>
    <row r="3" spans="2:9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2:9" x14ac:dyDescent="0.25">
      <c r="B4" s="4" t="s">
        <v>8</v>
      </c>
      <c r="C4" s="2">
        <v>36300</v>
      </c>
      <c r="D4" s="2">
        <v>36700</v>
      </c>
      <c r="E4" s="2">
        <v>38000</v>
      </c>
      <c r="F4" s="2">
        <v>34000</v>
      </c>
      <c r="G4" s="2">
        <v>34000</v>
      </c>
      <c r="H4" s="2">
        <v>36500</v>
      </c>
      <c r="I4" s="3">
        <v>215500</v>
      </c>
    </row>
    <row r="5" spans="2:9" x14ac:dyDescent="0.25">
      <c r="B5" s="4" t="s">
        <v>9</v>
      </c>
      <c r="C5" s="2">
        <v>620</v>
      </c>
      <c r="D5" s="2">
        <v>610</v>
      </c>
      <c r="E5" s="2">
        <v>400</v>
      </c>
      <c r="F5" s="2">
        <v>230</v>
      </c>
      <c r="G5" s="2">
        <v>230</v>
      </c>
      <c r="H5" s="2">
        <v>400</v>
      </c>
      <c r="I5" s="3">
        <v>2490</v>
      </c>
    </row>
    <row r="6" spans="2:9" x14ac:dyDescent="0.25">
      <c r="B6" s="4" t="s">
        <v>10</v>
      </c>
      <c r="C6" s="2">
        <v>630</v>
      </c>
      <c r="D6" s="2">
        <v>500</v>
      </c>
      <c r="E6" s="2">
        <v>560</v>
      </c>
      <c r="F6" s="2">
        <v>620</v>
      </c>
      <c r="G6" s="2">
        <v>610</v>
      </c>
      <c r="H6" s="2">
        <v>230</v>
      </c>
      <c r="I6" s="3">
        <v>3150</v>
      </c>
    </row>
    <row r="7" spans="2:9" x14ac:dyDescent="0.25">
      <c r="B7" s="4" t="s">
        <v>11</v>
      </c>
      <c r="C7" s="2">
        <v>300</v>
      </c>
      <c r="D7" s="2">
        <v>200</v>
      </c>
      <c r="E7" s="2">
        <v>100</v>
      </c>
      <c r="F7" s="2">
        <v>100</v>
      </c>
      <c r="G7" s="2">
        <v>100</v>
      </c>
      <c r="H7" s="2">
        <v>200</v>
      </c>
      <c r="I7" s="3">
        <v>1000</v>
      </c>
    </row>
    <row r="8" spans="2:9" x14ac:dyDescent="0.25">
      <c r="B8" s="4" t="s">
        <v>12</v>
      </c>
      <c r="C8" s="2">
        <v>2800</v>
      </c>
      <c r="D8" s="2">
        <v>2900</v>
      </c>
      <c r="E8" s="2">
        <v>2850</v>
      </c>
      <c r="F8" s="2">
        <v>2300</v>
      </c>
      <c r="G8" s="2">
        <v>2750</v>
      </c>
      <c r="H8" s="2">
        <v>2800</v>
      </c>
      <c r="I8" s="3">
        <v>16400</v>
      </c>
    </row>
    <row r="9" spans="2:9" x14ac:dyDescent="0.25">
      <c r="B9" s="4" t="s">
        <v>13</v>
      </c>
      <c r="C9" s="2">
        <v>2900</v>
      </c>
      <c r="D9" s="2">
        <v>2400</v>
      </c>
      <c r="E9" s="2">
        <v>2300</v>
      </c>
      <c r="F9" s="2">
        <v>3000</v>
      </c>
      <c r="G9" s="2">
        <v>3100</v>
      </c>
      <c r="H9" s="2">
        <v>2500</v>
      </c>
      <c r="I9" s="3">
        <v>16200</v>
      </c>
    </row>
    <row r="10" spans="2:9" x14ac:dyDescent="0.25">
      <c r="B10" s="4" t="s">
        <v>14</v>
      </c>
      <c r="C10" s="2">
        <v>3500</v>
      </c>
      <c r="D10" s="2">
        <v>3600</v>
      </c>
      <c r="E10" s="2">
        <v>3550</v>
      </c>
      <c r="F10" s="2">
        <v>3560</v>
      </c>
      <c r="G10" s="2">
        <v>3570</v>
      </c>
      <c r="H10" s="2">
        <v>3400</v>
      </c>
      <c r="I10" s="3">
        <v>21180</v>
      </c>
    </row>
    <row r="11" spans="2:9" x14ac:dyDescent="0.25">
      <c r="B11" s="4" t="s">
        <v>15</v>
      </c>
      <c r="C11" s="2">
        <v>24300</v>
      </c>
      <c r="D11" s="2">
        <v>24100</v>
      </c>
      <c r="E11" s="2">
        <v>24600</v>
      </c>
      <c r="F11" s="2">
        <v>25000</v>
      </c>
      <c r="G11" s="2">
        <v>26000</v>
      </c>
      <c r="H11" s="2">
        <v>23000</v>
      </c>
      <c r="I11" s="3">
        <v>147000</v>
      </c>
    </row>
    <row r="12" spans="2:9" x14ac:dyDescent="0.25">
      <c r="B12" s="4" t="s">
        <v>16</v>
      </c>
      <c r="C12" s="2">
        <v>6300</v>
      </c>
      <c r="D12" s="2">
        <v>6100</v>
      </c>
      <c r="E12" s="2">
        <v>6123</v>
      </c>
      <c r="F12" s="2">
        <v>5234</v>
      </c>
      <c r="G12" s="2">
        <v>6245</v>
      </c>
      <c r="H12" s="2">
        <v>5346</v>
      </c>
      <c r="I12" s="3">
        <v>35348</v>
      </c>
    </row>
    <row r="13" spans="2:9" x14ac:dyDescent="0.25">
      <c r="B13" s="4" t="s">
        <v>17</v>
      </c>
      <c r="C13" s="2">
        <v>1860</v>
      </c>
      <c r="D13" s="2">
        <v>1900</v>
      </c>
      <c r="E13" s="2">
        <v>1920</v>
      </c>
      <c r="F13" s="2">
        <v>1820</v>
      </c>
      <c r="G13" s="2">
        <v>1670</v>
      </c>
      <c r="H13" s="2">
        <v>1900</v>
      </c>
      <c r="I13" s="3">
        <v>11070</v>
      </c>
    </row>
    <row r="14" spans="2:9" x14ac:dyDescent="0.25">
      <c r="B14" s="4" t="s">
        <v>18</v>
      </c>
      <c r="C14" s="2">
        <v>250</v>
      </c>
      <c r="D14" s="2">
        <v>234</v>
      </c>
      <c r="E14" s="2">
        <v>243</v>
      </c>
      <c r="F14" s="2">
        <v>267</v>
      </c>
      <c r="G14" s="2">
        <v>245</v>
      </c>
      <c r="H14" s="2">
        <v>230</v>
      </c>
      <c r="I14" s="3">
        <v>1469</v>
      </c>
    </row>
    <row r="15" spans="2:9" x14ac:dyDescent="0.25">
      <c r="B15" s="4" t="s">
        <v>19</v>
      </c>
      <c r="C15" s="2">
        <v>1020</v>
      </c>
      <c r="D15" s="2">
        <v>1500</v>
      </c>
      <c r="E15" s="2">
        <v>1300</v>
      </c>
      <c r="F15" s="2">
        <v>1234</v>
      </c>
      <c r="G15" s="2">
        <v>1765</v>
      </c>
      <c r="H15" s="2">
        <v>1600</v>
      </c>
      <c r="I15" s="3">
        <v>8419</v>
      </c>
    </row>
    <row r="16" spans="2:9" x14ac:dyDescent="0.25">
      <c r="B16" s="4" t="s">
        <v>20</v>
      </c>
      <c r="C16" s="2">
        <v>103400</v>
      </c>
      <c r="D16" s="2">
        <v>103450</v>
      </c>
      <c r="E16" s="2">
        <v>105000</v>
      </c>
      <c r="F16" s="2">
        <v>98000</v>
      </c>
      <c r="G16" s="2">
        <v>98111</v>
      </c>
      <c r="H16" s="2">
        <v>103200</v>
      </c>
      <c r="I16" s="3">
        <v>611161</v>
      </c>
    </row>
    <row r="17" spans="2:9" x14ac:dyDescent="0.25">
      <c r="B17" s="4" t="s">
        <v>21</v>
      </c>
      <c r="C17" s="2">
        <v>6</v>
      </c>
      <c r="D17" s="2">
        <v>6</v>
      </c>
      <c r="E17" s="2">
        <v>6</v>
      </c>
      <c r="F17" s="2">
        <v>6</v>
      </c>
      <c r="G17" s="2">
        <v>6</v>
      </c>
      <c r="H17" s="2">
        <v>6</v>
      </c>
      <c r="I17" s="3">
        <v>36</v>
      </c>
    </row>
    <row r="18" spans="2:9" x14ac:dyDescent="0.25">
      <c r="B18" s="4" t="s">
        <v>22</v>
      </c>
      <c r="C18" s="2">
        <v>7900</v>
      </c>
      <c r="D18" s="2">
        <v>6800</v>
      </c>
      <c r="E18" s="2">
        <v>7010</v>
      </c>
      <c r="F18" s="2">
        <v>7800</v>
      </c>
      <c r="G18" s="2">
        <v>7100</v>
      </c>
      <c r="H18" s="2">
        <v>4500</v>
      </c>
      <c r="I18" s="3">
        <v>41110</v>
      </c>
    </row>
    <row r="19" spans="2:9" x14ac:dyDescent="0.25">
      <c r="B19" s="4" t="s">
        <v>23</v>
      </c>
      <c r="C19" s="2">
        <v>40000</v>
      </c>
      <c r="D19" s="2">
        <v>40400</v>
      </c>
      <c r="E19" s="2">
        <v>40100</v>
      </c>
      <c r="F19" s="2">
        <v>43000</v>
      </c>
      <c r="G19" s="2">
        <v>39400</v>
      </c>
      <c r="H19" s="2">
        <v>38000</v>
      </c>
      <c r="I19" s="3">
        <v>240900</v>
      </c>
    </row>
    <row r="20" spans="2:9" x14ac:dyDescent="0.25">
      <c r="B20" s="4" t="s">
        <v>24</v>
      </c>
      <c r="C20" s="2">
        <v>3</v>
      </c>
      <c r="D20" s="2">
        <v>1</v>
      </c>
      <c r="E20" s="2">
        <v>2</v>
      </c>
      <c r="F20" s="2">
        <v>2</v>
      </c>
      <c r="G20" s="2">
        <v>2</v>
      </c>
      <c r="H20" s="2">
        <v>3</v>
      </c>
      <c r="I20" s="3">
        <v>13</v>
      </c>
    </row>
    <row r="21" spans="2:9" x14ac:dyDescent="0.25">
      <c r="B21" s="1" t="s">
        <v>25</v>
      </c>
      <c r="C21" s="3">
        <v>232089</v>
      </c>
      <c r="D21" s="3">
        <v>231401</v>
      </c>
      <c r="E21" s="3">
        <v>234064</v>
      </c>
      <c r="F21" s="3">
        <v>226173</v>
      </c>
      <c r="G21" s="3">
        <v>224904</v>
      </c>
      <c r="H21" s="3">
        <v>223815</v>
      </c>
      <c r="I21" s="3">
        <v>1372446</v>
      </c>
    </row>
  </sheetData>
  <mergeCells count="1">
    <mergeCell ref="B2:I2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topLeftCell="A22" workbookViewId="0">
      <selection activeCell="N33" sqref="N33"/>
    </sheetView>
  </sheetViews>
  <sheetFormatPr defaultRowHeight="15" x14ac:dyDescent="0.25"/>
  <cols>
    <col min="2" max="2" width="17.7109375" bestFit="1" customWidth="1"/>
    <col min="9" max="9" width="18.42578125" bestFit="1" customWidth="1"/>
    <col min="10" max="10" width="23.85546875" customWidth="1"/>
    <col min="11" max="11" width="13.85546875" customWidth="1"/>
  </cols>
  <sheetData>
    <row r="2" spans="2:10" ht="15.75" x14ac:dyDescent="0.25">
      <c r="B2" s="27" t="s">
        <v>26</v>
      </c>
      <c r="C2" s="27"/>
      <c r="D2" s="27"/>
      <c r="E2" s="27"/>
      <c r="F2" s="27"/>
      <c r="G2" s="27"/>
      <c r="H2" s="27"/>
      <c r="I2" s="27"/>
      <c r="J2" s="28" t="s">
        <v>27</v>
      </c>
    </row>
    <row r="3" spans="2:10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28"/>
    </row>
    <row r="4" spans="2:10" x14ac:dyDescent="0.25">
      <c r="B4" s="4" t="s">
        <v>8</v>
      </c>
      <c r="C4" s="2">
        <v>36300</v>
      </c>
      <c r="D4" s="2">
        <v>36700</v>
      </c>
      <c r="E4" s="2">
        <v>38000</v>
      </c>
      <c r="F4" s="2">
        <v>34000</v>
      </c>
      <c r="G4" s="2">
        <v>34000</v>
      </c>
      <c r="H4" s="2">
        <v>36500</v>
      </c>
      <c r="I4" s="3">
        <v>215500</v>
      </c>
      <c r="J4" s="6">
        <v>0.15701892824927174</v>
      </c>
    </row>
    <row r="5" spans="2:10" x14ac:dyDescent="0.25">
      <c r="B5" s="4" t="s">
        <v>9</v>
      </c>
      <c r="C5" s="2">
        <v>620</v>
      </c>
      <c r="D5" s="2">
        <v>610</v>
      </c>
      <c r="E5" s="2">
        <v>400</v>
      </c>
      <c r="F5" s="2">
        <v>230</v>
      </c>
      <c r="G5" s="2">
        <v>230</v>
      </c>
      <c r="H5" s="2">
        <v>400</v>
      </c>
      <c r="I5" s="3">
        <v>2490</v>
      </c>
      <c r="J5" s="6">
        <v>1.8142790317433254E-3</v>
      </c>
    </row>
    <row r="6" spans="2:10" x14ac:dyDescent="0.25">
      <c r="B6" s="4" t="s">
        <v>10</v>
      </c>
      <c r="C6" s="2">
        <v>630</v>
      </c>
      <c r="D6" s="2">
        <v>500</v>
      </c>
      <c r="E6" s="2">
        <v>560</v>
      </c>
      <c r="F6" s="2">
        <v>620</v>
      </c>
      <c r="G6" s="2">
        <v>610</v>
      </c>
      <c r="H6" s="2">
        <v>230</v>
      </c>
      <c r="I6" s="3">
        <v>3150</v>
      </c>
      <c r="J6" s="6">
        <v>2.2951722690728814E-3</v>
      </c>
    </row>
    <row r="7" spans="2:10" x14ac:dyDescent="0.25">
      <c r="B7" s="4" t="s">
        <v>11</v>
      </c>
      <c r="C7" s="2">
        <v>300</v>
      </c>
      <c r="D7" s="2">
        <v>200</v>
      </c>
      <c r="E7" s="2">
        <v>100</v>
      </c>
      <c r="F7" s="2">
        <v>100</v>
      </c>
      <c r="G7" s="2">
        <v>100</v>
      </c>
      <c r="H7" s="2">
        <v>200</v>
      </c>
      <c r="I7" s="3">
        <v>1000</v>
      </c>
      <c r="J7" s="6">
        <v>7.2862611716599415E-4</v>
      </c>
    </row>
    <row r="8" spans="2:10" x14ac:dyDescent="0.25">
      <c r="B8" s="4" t="s">
        <v>12</v>
      </c>
      <c r="C8" s="2">
        <v>2800</v>
      </c>
      <c r="D8" s="2">
        <v>2900</v>
      </c>
      <c r="E8" s="2">
        <v>2850</v>
      </c>
      <c r="F8" s="2">
        <v>2300</v>
      </c>
      <c r="G8" s="2">
        <v>2750</v>
      </c>
      <c r="H8" s="2">
        <v>2800</v>
      </c>
      <c r="I8" s="3">
        <v>16400</v>
      </c>
      <c r="J8" s="6">
        <v>1.1949468321522303E-2</v>
      </c>
    </row>
    <row r="9" spans="2:10" x14ac:dyDescent="0.25">
      <c r="B9" s="4" t="s">
        <v>13</v>
      </c>
      <c r="C9" s="2">
        <v>2900</v>
      </c>
      <c r="D9" s="2">
        <v>2400</v>
      </c>
      <c r="E9" s="2">
        <v>2300</v>
      </c>
      <c r="F9" s="2">
        <v>3000</v>
      </c>
      <c r="G9" s="2">
        <v>3100</v>
      </c>
      <c r="H9" s="2">
        <v>2500</v>
      </c>
      <c r="I9" s="3">
        <v>16200</v>
      </c>
      <c r="J9" s="6">
        <v>1.1803743098089105E-2</v>
      </c>
    </row>
    <row r="10" spans="2:10" x14ac:dyDescent="0.25">
      <c r="B10" s="4" t="s">
        <v>14</v>
      </c>
      <c r="C10" s="2">
        <v>3500</v>
      </c>
      <c r="D10" s="2">
        <v>3600</v>
      </c>
      <c r="E10" s="2">
        <v>3550</v>
      </c>
      <c r="F10" s="2">
        <v>3560</v>
      </c>
      <c r="G10" s="2">
        <v>3570</v>
      </c>
      <c r="H10" s="2">
        <v>3400</v>
      </c>
      <c r="I10" s="3">
        <v>21180</v>
      </c>
      <c r="J10" s="6">
        <v>1.5432301161575755E-2</v>
      </c>
    </row>
    <row r="11" spans="2:10" x14ac:dyDescent="0.25">
      <c r="B11" s="4" t="s">
        <v>15</v>
      </c>
      <c r="C11" s="2">
        <v>24300</v>
      </c>
      <c r="D11" s="2">
        <v>24100</v>
      </c>
      <c r="E11" s="2">
        <v>24600</v>
      </c>
      <c r="F11" s="2">
        <v>25000</v>
      </c>
      <c r="G11" s="2">
        <v>26000</v>
      </c>
      <c r="H11" s="2">
        <v>23000</v>
      </c>
      <c r="I11" s="3">
        <v>147000</v>
      </c>
      <c r="J11" s="6">
        <v>0.10710803922340113</v>
      </c>
    </row>
    <row r="12" spans="2:10" x14ac:dyDescent="0.25">
      <c r="B12" s="4" t="s">
        <v>16</v>
      </c>
      <c r="C12" s="2">
        <v>6300</v>
      </c>
      <c r="D12" s="2">
        <v>6100</v>
      </c>
      <c r="E12" s="2">
        <v>6123</v>
      </c>
      <c r="F12" s="2">
        <v>5234</v>
      </c>
      <c r="G12" s="2">
        <v>6245</v>
      </c>
      <c r="H12" s="2">
        <v>5346</v>
      </c>
      <c r="I12" s="3">
        <v>35348</v>
      </c>
      <c r="J12" s="6">
        <v>2.5755475989583561E-2</v>
      </c>
    </row>
    <row r="13" spans="2:10" x14ac:dyDescent="0.25">
      <c r="B13" s="4" t="s">
        <v>17</v>
      </c>
      <c r="C13" s="2">
        <v>1860</v>
      </c>
      <c r="D13" s="2">
        <v>1900</v>
      </c>
      <c r="E13" s="2">
        <v>1920</v>
      </c>
      <c r="F13" s="2">
        <v>1820</v>
      </c>
      <c r="G13" s="2">
        <v>1670</v>
      </c>
      <c r="H13" s="2">
        <v>1900</v>
      </c>
      <c r="I13" s="3">
        <v>11070</v>
      </c>
      <c r="J13" s="6">
        <v>8.0658911170275547E-3</v>
      </c>
    </row>
    <row r="14" spans="2:10" x14ac:dyDescent="0.25">
      <c r="B14" s="4" t="s">
        <v>18</v>
      </c>
      <c r="C14" s="2">
        <v>250</v>
      </c>
      <c r="D14" s="2">
        <v>234</v>
      </c>
      <c r="E14" s="2">
        <v>243</v>
      </c>
      <c r="F14" s="2">
        <v>267</v>
      </c>
      <c r="G14" s="2">
        <v>245</v>
      </c>
      <c r="H14" s="2">
        <v>230</v>
      </c>
      <c r="I14" s="3">
        <v>1469</v>
      </c>
      <c r="J14" s="6">
        <v>1.0703517661168453E-3</v>
      </c>
    </row>
    <row r="15" spans="2:10" x14ac:dyDescent="0.25">
      <c r="B15" s="4" t="s">
        <v>19</v>
      </c>
      <c r="C15" s="2">
        <v>1020</v>
      </c>
      <c r="D15" s="2">
        <v>1500</v>
      </c>
      <c r="E15" s="2">
        <v>1300</v>
      </c>
      <c r="F15" s="2">
        <v>1234</v>
      </c>
      <c r="G15" s="2">
        <v>1765</v>
      </c>
      <c r="H15" s="2">
        <v>1600</v>
      </c>
      <c r="I15" s="3">
        <v>8419</v>
      </c>
      <c r="J15" s="6">
        <v>6.1343032804205043E-3</v>
      </c>
    </row>
    <row r="16" spans="2:10" x14ac:dyDescent="0.25">
      <c r="B16" s="4" t="s">
        <v>20</v>
      </c>
      <c r="C16" s="2">
        <v>103400</v>
      </c>
      <c r="D16" s="2">
        <v>103450</v>
      </c>
      <c r="E16" s="2">
        <v>105000</v>
      </c>
      <c r="F16" s="2">
        <v>98000</v>
      </c>
      <c r="G16" s="2">
        <v>98111</v>
      </c>
      <c r="H16" s="2">
        <v>103200</v>
      </c>
      <c r="I16" s="3">
        <v>611161</v>
      </c>
      <c r="J16" s="6">
        <v>0.44530786639328612</v>
      </c>
    </row>
    <row r="17" spans="2:12" x14ac:dyDescent="0.25">
      <c r="B17" s="4" t="s">
        <v>21</v>
      </c>
      <c r="C17" s="2">
        <v>6</v>
      </c>
      <c r="D17" s="2">
        <v>6</v>
      </c>
      <c r="E17" s="2">
        <v>6</v>
      </c>
      <c r="F17" s="2">
        <v>6</v>
      </c>
      <c r="G17" s="2">
        <v>6</v>
      </c>
      <c r="H17" s="2">
        <v>6</v>
      </c>
      <c r="I17" s="3">
        <v>36</v>
      </c>
      <c r="J17" s="6">
        <v>2.6230540217975789E-5</v>
      </c>
    </row>
    <row r="18" spans="2:12" x14ac:dyDescent="0.25">
      <c r="B18" s="4" t="s">
        <v>22</v>
      </c>
      <c r="C18" s="2">
        <v>7900</v>
      </c>
      <c r="D18" s="2">
        <v>6800</v>
      </c>
      <c r="E18" s="2">
        <v>7010</v>
      </c>
      <c r="F18" s="2">
        <v>7800</v>
      </c>
      <c r="G18" s="2">
        <v>7100</v>
      </c>
      <c r="H18" s="2">
        <v>4500</v>
      </c>
      <c r="I18" s="3">
        <v>41110</v>
      </c>
      <c r="J18" s="6">
        <v>2.995381967669402E-2</v>
      </c>
    </row>
    <row r="19" spans="2:12" x14ac:dyDescent="0.25">
      <c r="B19" s="4" t="s">
        <v>23</v>
      </c>
      <c r="C19" s="2">
        <v>40000</v>
      </c>
      <c r="D19" s="2">
        <v>40400</v>
      </c>
      <c r="E19" s="2">
        <v>40100</v>
      </c>
      <c r="F19" s="2">
        <v>43000</v>
      </c>
      <c r="G19" s="2">
        <v>39400</v>
      </c>
      <c r="H19" s="2">
        <v>38000</v>
      </c>
      <c r="I19" s="3">
        <v>240900</v>
      </c>
      <c r="J19" s="6">
        <v>0.17552603162528799</v>
      </c>
    </row>
    <row r="20" spans="2:12" x14ac:dyDescent="0.25">
      <c r="B20" s="4" t="s">
        <v>24</v>
      </c>
      <c r="C20" s="2">
        <v>3</v>
      </c>
      <c r="D20" s="2">
        <v>1</v>
      </c>
      <c r="E20" s="2">
        <v>2</v>
      </c>
      <c r="F20" s="2">
        <v>2</v>
      </c>
      <c r="G20" s="2">
        <v>2</v>
      </c>
      <c r="H20" s="2">
        <v>3</v>
      </c>
      <c r="I20" s="3">
        <v>13</v>
      </c>
      <c r="J20" s="6">
        <v>9.4721395231579232E-6</v>
      </c>
    </row>
    <row r="21" spans="2:12" x14ac:dyDescent="0.25">
      <c r="B21" s="1" t="s">
        <v>25</v>
      </c>
      <c r="C21" s="3">
        <v>232089</v>
      </c>
      <c r="D21" s="3">
        <v>231401</v>
      </c>
      <c r="E21" s="3">
        <v>234064</v>
      </c>
      <c r="F21" s="3">
        <v>226173</v>
      </c>
      <c r="G21" s="3">
        <v>224904</v>
      </c>
      <c r="H21" s="3">
        <v>223815</v>
      </c>
      <c r="I21" s="3">
        <v>1372446</v>
      </c>
      <c r="J21" s="6">
        <v>1</v>
      </c>
    </row>
    <row r="24" spans="2:12" ht="19.5" customHeight="1" x14ac:dyDescent="0.25">
      <c r="B24" s="29" t="s">
        <v>26</v>
      </c>
      <c r="C24" s="30"/>
      <c r="D24" s="30"/>
      <c r="E24" s="30"/>
      <c r="F24" s="30"/>
      <c r="G24" s="30"/>
      <c r="H24" s="30"/>
      <c r="I24" s="31"/>
      <c r="J24" s="28" t="s">
        <v>27</v>
      </c>
      <c r="K24" s="28" t="s">
        <v>31</v>
      </c>
    </row>
    <row r="25" spans="2:12" x14ac:dyDescent="0.25"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1" t="s">
        <v>5</v>
      </c>
      <c r="H25" s="1" t="s">
        <v>6</v>
      </c>
      <c r="I25" s="1" t="s">
        <v>7</v>
      </c>
      <c r="J25" s="28"/>
      <c r="K25" s="28"/>
    </row>
    <row r="26" spans="2:12" x14ac:dyDescent="0.25">
      <c r="B26" s="4" t="s">
        <v>20</v>
      </c>
      <c r="C26" s="2">
        <v>103400</v>
      </c>
      <c r="D26" s="2">
        <v>103450</v>
      </c>
      <c r="E26" s="2">
        <v>105000</v>
      </c>
      <c r="F26" s="2">
        <v>98000</v>
      </c>
      <c r="G26" s="2">
        <v>98111</v>
      </c>
      <c r="H26" s="2">
        <v>103200</v>
      </c>
      <c r="I26" s="3">
        <v>611161</v>
      </c>
      <c r="J26" s="6">
        <v>0.44530786639328612</v>
      </c>
      <c r="K26" s="7">
        <v>0.44530786639328612</v>
      </c>
      <c r="L26" s="32" t="s">
        <v>32</v>
      </c>
    </row>
    <row r="27" spans="2:12" x14ac:dyDescent="0.25">
      <c r="B27" s="4" t="s">
        <v>23</v>
      </c>
      <c r="C27" s="2">
        <v>40000</v>
      </c>
      <c r="D27" s="2">
        <v>40400</v>
      </c>
      <c r="E27" s="2">
        <v>40100</v>
      </c>
      <c r="F27" s="2">
        <v>43000</v>
      </c>
      <c r="G27" s="2">
        <v>39400</v>
      </c>
      <c r="H27" s="2">
        <v>38000</v>
      </c>
      <c r="I27" s="3">
        <v>240900</v>
      </c>
      <c r="J27" s="6">
        <v>0.17552603162528799</v>
      </c>
      <c r="K27" s="7">
        <v>0.62083389801857414</v>
      </c>
      <c r="L27" s="32"/>
    </row>
    <row r="28" spans="2:12" x14ac:dyDescent="0.25">
      <c r="B28" s="4" t="s">
        <v>8</v>
      </c>
      <c r="C28" s="2">
        <v>36300</v>
      </c>
      <c r="D28" s="2">
        <v>36700</v>
      </c>
      <c r="E28" s="2">
        <v>38000</v>
      </c>
      <c r="F28" s="2">
        <v>34000</v>
      </c>
      <c r="G28" s="2">
        <v>34000</v>
      </c>
      <c r="H28" s="2">
        <v>36500</v>
      </c>
      <c r="I28" s="3">
        <v>215500</v>
      </c>
      <c r="J28" s="6">
        <v>0.15701892824927174</v>
      </c>
      <c r="K28" s="7">
        <v>0.77785282626784591</v>
      </c>
      <c r="L28" s="32"/>
    </row>
    <row r="29" spans="2:12" x14ac:dyDescent="0.25">
      <c r="B29" s="4" t="s">
        <v>15</v>
      </c>
      <c r="C29" s="2">
        <v>24300</v>
      </c>
      <c r="D29" s="2">
        <v>24100</v>
      </c>
      <c r="E29" s="2">
        <v>24600</v>
      </c>
      <c r="F29" s="2">
        <v>25000</v>
      </c>
      <c r="G29" s="2">
        <v>26000</v>
      </c>
      <c r="H29" s="2">
        <v>23000</v>
      </c>
      <c r="I29" s="3">
        <v>147000</v>
      </c>
      <c r="J29" s="6">
        <v>0.10710803922340113</v>
      </c>
      <c r="K29" s="7">
        <v>0.88496086549124708</v>
      </c>
      <c r="L29" s="25" t="s">
        <v>33</v>
      </c>
    </row>
    <row r="30" spans="2:12" x14ac:dyDescent="0.25">
      <c r="B30" s="4" t="s">
        <v>22</v>
      </c>
      <c r="C30" s="2">
        <v>7900</v>
      </c>
      <c r="D30" s="2">
        <v>6800</v>
      </c>
      <c r="E30" s="2">
        <v>7010</v>
      </c>
      <c r="F30" s="2">
        <v>7800</v>
      </c>
      <c r="G30" s="2">
        <v>7100</v>
      </c>
      <c r="H30" s="2">
        <v>4500</v>
      </c>
      <c r="I30" s="3">
        <v>41110</v>
      </c>
      <c r="J30" s="6">
        <v>2.995381967669402E-2</v>
      </c>
      <c r="K30" s="7">
        <v>0.91491468516794106</v>
      </c>
      <c r="L30" s="25"/>
    </row>
    <row r="31" spans="2:12" x14ac:dyDescent="0.25">
      <c r="B31" s="4" t="s">
        <v>16</v>
      </c>
      <c r="C31" s="2">
        <v>6300</v>
      </c>
      <c r="D31" s="2">
        <v>6100</v>
      </c>
      <c r="E31" s="2">
        <v>6123</v>
      </c>
      <c r="F31" s="2">
        <v>5234</v>
      </c>
      <c r="G31" s="2">
        <v>6245</v>
      </c>
      <c r="H31" s="2">
        <v>5346</v>
      </c>
      <c r="I31" s="3">
        <v>35348</v>
      </c>
      <c r="J31" s="6">
        <v>2.5755475989583561E-2</v>
      </c>
      <c r="K31" s="7">
        <v>0.94067016115752466</v>
      </c>
      <c r="L31" s="25"/>
    </row>
    <row r="32" spans="2:12" x14ac:dyDescent="0.25">
      <c r="B32" s="4" t="s">
        <v>14</v>
      </c>
      <c r="C32" s="2">
        <v>3500</v>
      </c>
      <c r="D32" s="2">
        <v>3600</v>
      </c>
      <c r="E32" s="2">
        <v>3550</v>
      </c>
      <c r="F32" s="2">
        <v>3560</v>
      </c>
      <c r="G32" s="2">
        <v>3570</v>
      </c>
      <c r="H32" s="2">
        <v>3400</v>
      </c>
      <c r="I32" s="3">
        <v>21180</v>
      </c>
      <c r="J32" s="6">
        <v>1.5432301161575755E-2</v>
      </c>
      <c r="K32" s="7">
        <v>0.95610246231910045</v>
      </c>
      <c r="L32" s="26" t="s">
        <v>34</v>
      </c>
    </row>
    <row r="33" spans="2:12" x14ac:dyDescent="0.25">
      <c r="B33" s="4" t="s">
        <v>12</v>
      </c>
      <c r="C33" s="2">
        <v>2800</v>
      </c>
      <c r="D33" s="2">
        <v>2900</v>
      </c>
      <c r="E33" s="2">
        <v>2850</v>
      </c>
      <c r="F33" s="2">
        <v>2300</v>
      </c>
      <c r="G33" s="2">
        <v>2750</v>
      </c>
      <c r="H33" s="2">
        <v>2800</v>
      </c>
      <c r="I33" s="3">
        <v>16400</v>
      </c>
      <c r="J33" s="6">
        <v>1.1949468321522303E-2</v>
      </c>
      <c r="K33" s="7">
        <v>0.96805193064062278</v>
      </c>
      <c r="L33" s="26"/>
    </row>
    <row r="34" spans="2:12" x14ac:dyDescent="0.25">
      <c r="B34" s="4" t="s">
        <v>13</v>
      </c>
      <c r="C34" s="2">
        <v>2900</v>
      </c>
      <c r="D34" s="2">
        <v>2400</v>
      </c>
      <c r="E34" s="2">
        <v>2300</v>
      </c>
      <c r="F34" s="2">
        <v>3000</v>
      </c>
      <c r="G34" s="2">
        <v>3100</v>
      </c>
      <c r="H34" s="2">
        <v>2500</v>
      </c>
      <c r="I34" s="3">
        <v>16200</v>
      </c>
      <c r="J34" s="6">
        <v>1.1803743098089105E-2</v>
      </c>
      <c r="K34" s="7">
        <v>0.97985567373871185</v>
      </c>
      <c r="L34" s="26"/>
    </row>
    <row r="35" spans="2:12" x14ac:dyDescent="0.25">
      <c r="B35" s="4" t="s">
        <v>17</v>
      </c>
      <c r="C35" s="2">
        <v>1860</v>
      </c>
      <c r="D35" s="2">
        <v>1900</v>
      </c>
      <c r="E35" s="2">
        <v>1920</v>
      </c>
      <c r="F35" s="2">
        <v>1820</v>
      </c>
      <c r="G35" s="2">
        <v>1670</v>
      </c>
      <c r="H35" s="2">
        <v>1900</v>
      </c>
      <c r="I35" s="3">
        <v>11070</v>
      </c>
      <c r="J35" s="6">
        <v>8.0658911170275547E-3</v>
      </c>
      <c r="K35" s="7">
        <v>0.98792156485573945</v>
      </c>
      <c r="L35" s="26"/>
    </row>
    <row r="36" spans="2:12" x14ac:dyDescent="0.25">
      <c r="B36" s="4" t="s">
        <v>19</v>
      </c>
      <c r="C36" s="2">
        <v>1020</v>
      </c>
      <c r="D36" s="2">
        <v>1500</v>
      </c>
      <c r="E36" s="2">
        <v>1300</v>
      </c>
      <c r="F36" s="2">
        <v>1234</v>
      </c>
      <c r="G36" s="2">
        <v>1765</v>
      </c>
      <c r="H36" s="2">
        <v>1600</v>
      </c>
      <c r="I36" s="3">
        <v>8419</v>
      </c>
      <c r="J36" s="6">
        <v>6.1343032804205043E-3</v>
      </c>
      <c r="K36" s="7">
        <v>0.99405586813615998</v>
      </c>
      <c r="L36" s="26"/>
    </row>
    <row r="37" spans="2:12" x14ac:dyDescent="0.25">
      <c r="B37" s="4" t="s">
        <v>10</v>
      </c>
      <c r="C37" s="2">
        <v>630</v>
      </c>
      <c r="D37" s="2">
        <v>500</v>
      </c>
      <c r="E37" s="2">
        <v>560</v>
      </c>
      <c r="F37" s="2">
        <v>620</v>
      </c>
      <c r="G37" s="2">
        <v>610</v>
      </c>
      <c r="H37" s="2">
        <v>230</v>
      </c>
      <c r="I37" s="3">
        <v>3150</v>
      </c>
      <c r="J37" s="6">
        <v>2.2951722690728814E-3</v>
      </c>
      <c r="K37" s="7">
        <v>0.99635104040523281</v>
      </c>
      <c r="L37" s="26"/>
    </row>
    <row r="38" spans="2:12" x14ac:dyDescent="0.25">
      <c r="B38" s="4" t="s">
        <v>9</v>
      </c>
      <c r="C38" s="2">
        <v>620</v>
      </c>
      <c r="D38" s="2">
        <v>610</v>
      </c>
      <c r="E38" s="2">
        <v>400</v>
      </c>
      <c r="F38" s="2">
        <v>230</v>
      </c>
      <c r="G38" s="2">
        <v>230</v>
      </c>
      <c r="H38" s="2">
        <v>400</v>
      </c>
      <c r="I38" s="3">
        <v>2490</v>
      </c>
      <c r="J38" s="6">
        <v>1.8142790317433254E-3</v>
      </c>
      <c r="K38" s="7">
        <v>0.99816531943697617</v>
      </c>
      <c r="L38" s="26"/>
    </row>
    <row r="39" spans="2:12" x14ac:dyDescent="0.25">
      <c r="B39" s="4" t="s">
        <v>18</v>
      </c>
      <c r="C39" s="2">
        <v>250</v>
      </c>
      <c r="D39" s="2">
        <v>234</v>
      </c>
      <c r="E39" s="2">
        <v>243</v>
      </c>
      <c r="F39" s="2">
        <v>267</v>
      </c>
      <c r="G39" s="2">
        <v>245</v>
      </c>
      <c r="H39" s="2">
        <v>230</v>
      </c>
      <c r="I39" s="3">
        <v>1469</v>
      </c>
      <c r="J39" s="6">
        <v>1.0703517661168453E-3</v>
      </c>
      <c r="K39" s="7">
        <v>0.99923567120309298</v>
      </c>
      <c r="L39" s="26"/>
    </row>
    <row r="40" spans="2:12" x14ac:dyDescent="0.25">
      <c r="B40" s="4" t="s">
        <v>11</v>
      </c>
      <c r="C40" s="2">
        <v>300</v>
      </c>
      <c r="D40" s="2">
        <v>200</v>
      </c>
      <c r="E40" s="2">
        <v>100</v>
      </c>
      <c r="F40" s="2">
        <v>100</v>
      </c>
      <c r="G40" s="2">
        <v>100</v>
      </c>
      <c r="H40" s="2">
        <v>200</v>
      </c>
      <c r="I40" s="3">
        <v>1000</v>
      </c>
      <c r="J40" s="6">
        <v>7.2862611716599415E-4</v>
      </c>
      <c r="K40" s="7">
        <v>0.99996429732025893</v>
      </c>
      <c r="L40" s="26"/>
    </row>
    <row r="41" spans="2:12" x14ac:dyDescent="0.25">
      <c r="B41" s="4" t="s">
        <v>21</v>
      </c>
      <c r="C41" s="2">
        <v>6</v>
      </c>
      <c r="D41" s="2">
        <v>6</v>
      </c>
      <c r="E41" s="2">
        <v>6</v>
      </c>
      <c r="F41" s="2">
        <v>6</v>
      </c>
      <c r="G41" s="2">
        <v>6</v>
      </c>
      <c r="H41" s="2">
        <v>6</v>
      </c>
      <c r="I41" s="3">
        <v>36</v>
      </c>
      <c r="J41" s="6">
        <v>2.6230540217975789E-5</v>
      </c>
      <c r="K41" s="7">
        <v>0.99999052786047693</v>
      </c>
      <c r="L41" s="26"/>
    </row>
    <row r="42" spans="2:12" x14ac:dyDescent="0.25">
      <c r="B42" s="4" t="s">
        <v>24</v>
      </c>
      <c r="C42" s="2">
        <v>3</v>
      </c>
      <c r="D42" s="2">
        <v>1</v>
      </c>
      <c r="E42" s="2">
        <v>2</v>
      </c>
      <c r="F42" s="2">
        <v>2</v>
      </c>
      <c r="G42" s="2">
        <v>2</v>
      </c>
      <c r="H42" s="2">
        <v>3</v>
      </c>
      <c r="I42" s="3">
        <v>13</v>
      </c>
      <c r="J42" s="6">
        <v>9.4721395231579232E-6</v>
      </c>
      <c r="K42" s="7">
        <v>1</v>
      </c>
      <c r="L42" s="26"/>
    </row>
    <row r="43" spans="2:12" x14ac:dyDescent="0.25">
      <c r="B43" s="1" t="s">
        <v>25</v>
      </c>
      <c r="C43" s="3">
        <v>232089</v>
      </c>
      <c r="D43" s="3">
        <v>231401</v>
      </c>
      <c r="E43" s="3">
        <v>234064</v>
      </c>
      <c r="F43" s="3">
        <v>226173</v>
      </c>
      <c r="G43" s="3">
        <v>224904</v>
      </c>
      <c r="H43" s="3">
        <v>223815</v>
      </c>
      <c r="I43" s="3">
        <v>1372446</v>
      </c>
      <c r="J43" s="16">
        <f>I43/$I$43</f>
        <v>1</v>
      </c>
      <c r="K43" s="16">
        <v>1</v>
      </c>
    </row>
  </sheetData>
  <sortState ref="B25:J41">
    <sortCondition descending="1" ref="J25:J41"/>
  </sortState>
  <mergeCells count="8">
    <mergeCell ref="L29:L31"/>
    <mergeCell ref="L32:L42"/>
    <mergeCell ref="B2:I2"/>
    <mergeCell ref="J2:J3"/>
    <mergeCell ref="B24:I24"/>
    <mergeCell ref="J24:J25"/>
    <mergeCell ref="K24:K25"/>
    <mergeCell ref="L26:L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showGridLines="0" workbookViewId="0"/>
  </sheetViews>
  <sheetFormatPr defaultRowHeight="15" x14ac:dyDescent="0.25"/>
  <cols>
    <col min="2" max="4" width="37.42578125" customWidth="1"/>
  </cols>
  <sheetData>
    <row r="2" spans="2:4" ht="45" customHeight="1" x14ac:dyDescent="0.35">
      <c r="B2" s="33" t="s">
        <v>55</v>
      </c>
      <c r="C2" s="33"/>
      <c r="D2" s="33"/>
    </row>
    <row r="3" spans="2:4" ht="18.75" x14ac:dyDescent="0.3">
      <c r="B3" s="8" t="s">
        <v>28</v>
      </c>
      <c r="C3" s="8" t="s">
        <v>29</v>
      </c>
      <c r="D3" s="8" t="s">
        <v>30</v>
      </c>
    </row>
    <row r="4" spans="2:4" x14ac:dyDescent="0.25">
      <c r="B4" s="9" t="s">
        <v>35</v>
      </c>
      <c r="C4" s="10" t="s">
        <v>38</v>
      </c>
      <c r="D4" s="10" t="s">
        <v>41</v>
      </c>
    </row>
    <row r="5" spans="2:4" x14ac:dyDescent="0.25">
      <c r="B5" s="11" t="s">
        <v>36</v>
      </c>
      <c r="C5" s="12" t="s">
        <v>39</v>
      </c>
      <c r="D5" s="12" t="s">
        <v>42</v>
      </c>
    </row>
    <row r="6" spans="2:4" x14ac:dyDescent="0.25">
      <c r="B6" s="11" t="s">
        <v>37</v>
      </c>
      <c r="C6" s="12" t="s">
        <v>40</v>
      </c>
      <c r="D6" s="12" t="s">
        <v>43</v>
      </c>
    </row>
    <row r="7" spans="2:4" x14ac:dyDescent="0.25">
      <c r="B7" s="11"/>
      <c r="C7" s="12"/>
      <c r="D7" s="12" t="s">
        <v>44</v>
      </c>
    </row>
    <row r="8" spans="2:4" x14ac:dyDescent="0.25">
      <c r="B8" s="11"/>
      <c r="C8" s="12"/>
      <c r="D8" s="12" t="s">
        <v>45</v>
      </c>
    </row>
    <row r="9" spans="2:4" x14ac:dyDescent="0.25">
      <c r="B9" s="11"/>
      <c r="C9" s="12"/>
      <c r="D9" s="12" t="s">
        <v>46</v>
      </c>
    </row>
    <row r="10" spans="2:4" x14ac:dyDescent="0.25">
      <c r="B10" s="11"/>
      <c r="C10" s="12"/>
      <c r="D10" s="12" t="s">
        <v>47</v>
      </c>
    </row>
    <row r="11" spans="2:4" x14ac:dyDescent="0.25">
      <c r="B11" s="11"/>
      <c r="C11" s="12"/>
      <c r="D11" s="12" t="s">
        <v>48</v>
      </c>
    </row>
    <row r="12" spans="2:4" x14ac:dyDescent="0.25">
      <c r="B12" s="11"/>
      <c r="C12" s="12"/>
      <c r="D12" s="12" t="s">
        <v>49</v>
      </c>
    </row>
    <row r="13" spans="2:4" x14ac:dyDescent="0.25">
      <c r="B13" s="11"/>
      <c r="C13" s="12"/>
      <c r="D13" s="12" t="s">
        <v>50</v>
      </c>
    </row>
    <row r="14" spans="2:4" x14ac:dyDescent="0.25">
      <c r="B14" s="13"/>
      <c r="C14" s="14"/>
      <c r="D14" s="14" t="s">
        <v>51</v>
      </c>
    </row>
    <row r="15" spans="2:4" ht="27.75" customHeight="1" x14ac:dyDescent="0.25">
      <c r="B15" s="15" t="s">
        <v>52</v>
      </c>
      <c r="C15" s="15" t="s">
        <v>53</v>
      </c>
      <c r="D15" s="15" t="s">
        <v>54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3"/>
  <sheetViews>
    <sheetView showGridLines="0" topLeftCell="A22" workbookViewId="0">
      <selection activeCell="A22" sqref="A22"/>
    </sheetView>
  </sheetViews>
  <sheetFormatPr defaultRowHeight="15" x14ac:dyDescent="0.25"/>
  <cols>
    <col min="2" max="2" width="17.7109375" bestFit="1" customWidth="1"/>
    <col min="9" max="9" width="18.42578125" bestFit="1" customWidth="1"/>
    <col min="10" max="13" width="17.42578125" customWidth="1"/>
  </cols>
  <sheetData>
    <row r="2" spans="2:13" ht="26.25" customHeight="1" x14ac:dyDescent="0.25">
      <c r="B2" s="22" t="s">
        <v>26</v>
      </c>
      <c r="C2" s="23"/>
      <c r="D2" s="23"/>
      <c r="E2" s="23"/>
      <c r="F2" s="23"/>
      <c r="G2" s="23"/>
      <c r="H2" s="23"/>
      <c r="I2" s="24"/>
      <c r="J2" s="37" t="s">
        <v>56</v>
      </c>
      <c r="K2" s="37" t="s">
        <v>57</v>
      </c>
      <c r="L2" s="37" t="s">
        <v>58</v>
      </c>
      <c r="M2" s="37" t="s">
        <v>59</v>
      </c>
    </row>
    <row r="3" spans="2:13" ht="17.25" customHeight="1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37"/>
      <c r="K3" s="37"/>
      <c r="L3" s="37"/>
      <c r="M3" s="37"/>
    </row>
    <row r="4" spans="2:13" x14ac:dyDescent="0.25">
      <c r="B4" s="4" t="s">
        <v>8</v>
      </c>
      <c r="C4" s="2">
        <v>36300</v>
      </c>
      <c r="D4" s="2">
        <v>36700</v>
      </c>
      <c r="E4" s="2">
        <v>38000</v>
      </c>
      <c r="F4" s="2">
        <v>34000</v>
      </c>
      <c r="G4" s="2">
        <v>34000</v>
      </c>
      <c r="H4" s="2">
        <v>36500</v>
      </c>
      <c r="I4" s="3">
        <v>215500</v>
      </c>
      <c r="J4" s="18">
        <f>I4/6</f>
        <v>35916.666666666664</v>
      </c>
      <c r="K4" s="19">
        <f>POWER(C4-$J4,2)+POWER(D4-$J4,2)+POWER(E4-$J4,2)+POWER(F4-$J4,2)+POWER(G4-$J4,2)+POWER(H4-$J4,2)</f>
        <v>12788333.333333332</v>
      </c>
      <c r="L4" s="18">
        <f>SQRT(K4/6)</f>
        <v>1459.9276998841033</v>
      </c>
      <c r="M4" s="5">
        <f>L4/J4</f>
        <v>4.0647638975891506E-2</v>
      </c>
    </row>
    <row r="5" spans="2:13" x14ac:dyDescent="0.25">
      <c r="B5" s="4" t="s">
        <v>9</v>
      </c>
      <c r="C5" s="2">
        <v>620</v>
      </c>
      <c r="D5" s="2">
        <v>610</v>
      </c>
      <c r="E5" s="2">
        <v>400</v>
      </c>
      <c r="F5" s="2">
        <v>230</v>
      </c>
      <c r="G5" s="2">
        <v>230</v>
      </c>
      <c r="H5" s="2">
        <v>400</v>
      </c>
      <c r="I5" s="3">
        <v>2490</v>
      </c>
      <c r="J5" s="18">
        <f t="shared" ref="J5:J20" si="0">I5/6</f>
        <v>415</v>
      </c>
      <c r="K5" s="19">
        <f t="shared" ref="K5:K20" si="1">POWER(C5-$J5,2)+POWER(D5-$J5,2)+POWER(E5-$J5,2)+POWER(F5-$J5,2)+POWER(G5-$J5,2)+POWER(H5-$J5,2)</f>
        <v>148950</v>
      </c>
      <c r="L5" s="18">
        <f t="shared" ref="L5:L20" si="2">SQRT(K5/6)</f>
        <v>157.5595125658873</v>
      </c>
      <c r="M5" s="5">
        <f t="shared" ref="M5:M20" si="3">L5/J5</f>
        <v>0.37966147606237904</v>
      </c>
    </row>
    <row r="6" spans="2:13" x14ac:dyDescent="0.25">
      <c r="B6" s="4" t="s">
        <v>10</v>
      </c>
      <c r="C6" s="2">
        <v>630</v>
      </c>
      <c r="D6" s="2">
        <v>500</v>
      </c>
      <c r="E6" s="2">
        <v>560</v>
      </c>
      <c r="F6" s="2">
        <v>620</v>
      </c>
      <c r="G6" s="2">
        <v>610</v>
      </c>
      <c r="H6" s="2">
        <v>230</v>
      </c>
      <c r="I6" s="3">
        <v>3150</v>
      </c>
      <c r="J6" s="18">
        <f t="shared" si="0"/>
        <v>525</v>
      </c>
      <c r="K6" s="19">
        <f t="shared" si="1"/>
        <v>116150</v>
      </c>
      <c r="L6" s="18">
        <f t="shared" si="2"/>
        <v>139.13422775626898</v>
      </c>
      <c r="M6" s="5">
        <f t="shared" si="3"/>
        <v>0.26501757667860759</v>
      </c>
    </row>
    <row r="7" spans="2:13" x14ac:dyDescent="0.25">
      <c r="B7" s="4" t="s">
        <v>11</v>
      </c>
      <c r="C7" s="2">
        <v>300</v>
      </c>
      <c r="D7" s="2">
        <v>200</v>
      </c>
      <c r="E7" s="2">
        <v>100</v>
      </c>
      <c r="F7" s="2">
        <v>100</v>
      </c>
      <c r="G7" s="2">
        <v>100</v>
      </c>
      <c r="H7" s="2">
        <v>200</v>
      </c>
      <c r="I7" s="3">
        <v>1000</v>
      </c>
      <c r="J7" s="18">
        <f t="shared" si="0"/>
        <v>166.66666666666666</v>
      </c>
      <c r="K7" s="19">
        <f t="shared" si="1"/>
        <v>33333.333333333336</v>
      </c>
      <c r="L7" s="18">
        <f t="shared" si="2"/>
        <v>74.535599249992984</v>
      </c>
      <c r="M7" s="5">
        <f t="shared" si="3"/>
        <v>0.44721359549995793</v>
      </c>
    </row>
    <row r="8" spans="2:13" x14ac:dyDescent="0.25">
      <c r="B8" s="4" t="s">
        <v>12</v>
      </c>
      <c r="C8" s="2">
        <v>2800</v>
      </c>
      <c r="D8" s="2">
        <v>2900</v>
      </c>
      <c r="E8" s="2">
        <v>2850</v>
      </c>
      <c r="F8" s="2">
        <v>2300</v>
      </c>
      <c r="G8" s="2">
        <v>2750</v>
      </c>
      <c r="H8" s="2">
        <v>2800</v>
      </c>
      <c r="I8" s="3">
        <v>16400</v>
      </c>
      <c r="J8" s="18">
        <f t="shared" si="0"/>
        <v>2733.3333333333335</v>
      </c>
      <c r="K8" s="19">
        <f t="shared" si="1"/>
        <v>238333.33333333334</v>
      </c>
      <c r="L8" s="18">
        <f t="shared" si="2"/>
        <v>199.30434571835664</v>
      </c>
      <c r="M8" s="5">
        <f t="shared" si="3"/>
        <v>7.2916224043301212E-2</v>
      </c>
    </row>
    <row r="9" spans="2:13" x14ac:dyDescent="0.25">
      <c r="B9" s="4" t="s">
        <v>13</v>
      </c>
      <c r="C9" s="2">
        <v>2900</v>
      </c>
      <c r="D9" s="2">
        <v>2400</v>
      </c>
      <c r="E9" s="2">
        <v>2300</v>
      </c>
      <c r="F9" s="2">
        <v>3000</v>
      </c>
      <c r="G9" s="2">
        <v>3100</v>
      </c>
      <c r="H9" s="2">
        <v>2500</v>
      </c>
      <c r="I9" s="3">
        <v>16200</v>
      </c>
      <c r="J9" s="18">
        <f t="shared" si="0"/>
        <v>2700</v>
      </c>
      <c r="K9" s="19">
        <f t="shared" si="1"/>
        <v>580000</v>
      </c>
      <c r="L9" s="18">
        <f t="shared" si="2"/>
        <v>310.91263510296051</v>
      </c>
      <c r="M9" s="5">
        <f t="shared" si="3"/>
        <v>0.1151528278159113</v>
      </c>
    </row>
    <row r="10" spans="2:13" x14ac:dyDescent="0.25">
      <c r="B10" s="4" t="s">
        <v>14</v>
      </c>
      <c r="C10" s="2">
        <v>3500</v>
      </c>
      <c r="D10" s="2">
        <v>3600</v>
      </c>
      <c r="E10" s="2">
        <v>3550</v>
      </c>
      <c r="F10" s="2">
        <v>3560</v>
      </c>
      <c r="G10" s="2">
        <v>3570</v>
      </c>
      <c r="H10" s="2">
        <v>3400</v>
      </c>
      <c r="I10" s="3">
        <v>21180</v>
      </c>
      <c r="J10" s="18">
        <f t="shared" si="0"/>
        <v>3530</v>
      </c>
      <c r="K10" s="19">
        <f t="shared" si="1"/>
        <v>25600</v>
      </c>
      <c r="L10" s="18">
        <f t="shared" si="2"/>
        <v>65.319726474218086</v>
      </c>
      <c r="M10" s="5">
        <f t="shared" si="3"/>
        <v>1.8504171805727502E-2</v>
      </c>
    </row>
    <row r="11" spans="2:13" x14ac:dyDescent="0.25">
      <c r="B11" s="4" t="s">
        <v>15</v>
      </c>
      <c r="C11" s="2">
        <v>24300</v>
      </c>
      <c r="D11" s="2">
        <v>24100</v>
      </c>
      <c r="E11" s="2">
        <v>24600</v>
      </c>
      <c r="F11" s="2">
        <v>25000</v>
      </c>
      <c r="G11" s="2">
        <v>26000</v>
      </c>
      <c r="H11" s="2">
        <v>23000</v>
      </c>
      <c r="I11" s="3">
        <v>147000</v>
      </c>
      <c r="J11" s="18">
        <f t="shared" si="0"/>
        <v>24500</v>
      </c>
      <c r="K11" s="19">
        <f t="shared" si="1"/>
        <v>4960000</v>
      </c>
      <c r="L11" s="18">
        <f t="shared" si="2"/>
        <v>909.21211313239041</v>
      </c>
      <c r="M11" s="5">
        <f t="shared" si="3"/>
        <v>3.7110698495199608E-2</v>
      </c>
    </row>
    <row r="12" spans="2:13" x14ac:dyDescent="0.25">
      <c r="B12" s="4" t="s">
        <v>16</v>
      </c>
      <c r="C12" s="2">
        <v>6300</v>
      </c>
      <c r="D12" s="2">
        <v>6100</v>
      </c>
      <c r="E12" s="2">
        <v>6123</v>
      </c>
      <c r="F12" s="2">
        <v>5234</v>
      </c>
      <c r="G12" s="2">
        <v>6245</v>
      </c>
      <c r="H12" s="2">
        <v>5346</v>
      </c>
      <c r="I12" s="3">
        <v>35348</v>
      </c>
      <c r="J12" s="18">
        <f t="shared" si="0"/>
        <v>5891.333333333333</v>
      </c>
      <c r="K12" s="19">
        <f t="shared" si="1"/>
        <v>1118775.3333333335</v>
      </c>
      <c r="L12" s="18">
        <f t="shared" si="2"/>
        <v>431.81310257512519</v>
      </c>
      <c r="M12" s="5">
        <f t="shared" si="3"/>
        <v>7.3296328376449907E-2</v>
      </c>
    </row>
    <row r="13" spans="2:13" x14ac:dyDescent="0.25">
      <c r="B13" s="4" t="s">
        <v>17</v>
      </c>
      <c r="C13" s="2">
        <v>1860</v>
      </c>
      <c r="D13" s="2">
        <v>1900</v>
      </c>
      <c r="E13" s="2">
        <v>1920</v>
      </c>
      <c r="F13" s="2">
        <v>1820</v>
      </c>
      <c r="G13" s="2">
        <v>1670</v>
      </c>
      <c r="H13" s="2">
        <v>1900</v>
      </c>
      <c r="I13" s="3">
        <v>11070</v>
      </c>
      <c r="J13" s="18">
        <f t="shared" si="0"/>
        <v>1845</v>
      </c>
      <c r="K13" s="19">
        <f t="shared" si="1"/>
        <v>43150</v>
      </c>
      <c r="L13" s="18">
        <f t="shared" si="2"/>
        <v>84.803694888057009</v>
      </c>
      <c r="M13" s="5">
        <f t="shared" si="3"/>
        <v>4.5964062269949597E-2</v>
      </c>
    </row>
    <row r="14" spans="2:13" x14ac:dyDescent="0.25">
      <c r="B14" s="4" t="s">
        <v>18</v>
      </c>
      <c r="C14" s="2">
        <v>250</v>
      </c>
      <c r="D14" s="2">
        <v>234</v>
      </c>
      <c r="E14" s="2">
        <v>243</v>
      </c>
      <c r="F14" s="2">
        <v>267</v>
      </c>
      <c r="G14" s="2">
        <v>245</v>
      </c>
      <c r="H14" s="2">
        <v>230</v>
      </c>
      <c r="I14" s="3">
        <v>1469</v>
      </c>
      <c r="J14" s="18">
        <f t="shared" si="0"/>
        <v>244.83333333333334</v>
      </c>
      <c r="K14" s="19">
        <f t="shared" si="1"/>
        <v>858.83333333333337</v>
      </c>
      <c r="L14" s="18">
        <f t="shared" si="2"/>
        <v>11.964066569895408</v>
      </c>
      <c r="M14" s="5">
        <f t="shared" si="3"/>
        <v>4.8866167065604114E-2</v>
      </c>
    </row>
    <row r="15" spans="2:13" x14ac:dyDescent="0.25">
      <c r="B15" s="4" t="s">
        <v>19</v>
      </c>
      <c r="C15" s="2">
        <v>1020</v>
      </c>
      <c r="D15" s="2">
        <v>1500</v>
      </c>
      <c r="E15" s="2">
        <v>1300</v>
      </c>
      <c r="F15" s="2">
        <v>1234</v>
      </c>
      <c r="G15" s="2">
        <v>1765</v>
      </c>
      <c r="H15" s="2">
        <v>1600</v>
      </c>
      <c r="I15" s="3">
        <v>8419</v>
      </c>
      <c r="J15" s="18">
        <f t="shared" si="0"/>
        <v>1403.1666666666667</v>
      </c>
      <c r="K15" s="19">
        <f t="shared" si="1"/>
        <v>365120.83333333331</v>
      </c>
      <c r="L15" s="18">
        <f t="shared" si="2"/>
        <v>246.68496553746891</v>
      </c>
      <c r="M15" s="5">
        <f t="shared" si="3"/>
        <v>0.17580589063128796</v>
      </c>
    </row>
    <row r="16" spans="2:13" x14ac:dyDescent="0.25">
      <c r="B16" s="4" t="s">
        <v>20</v>
      </c>
      <c r="C16" s="2">
        <v>103400</v>
      </c>
      <c r="D16" s="2">
        <v>103450</v>
      </c>
      <c r="E16" s="2">
        <v>105000</v>
      </c>
      <c r="F16" s="2">
        <v>98000</v>
      </c>
      <c r="G16" s="2">
        <v>98111</v>
      </c>
      <c r="H16" s="2">
        <v>103200</v>
      </c>
      <c r="I16" s="3">
        <v>611161</v>
      </c>
      <c r="J16" s="18">
        <f t="shared" si="0"/>
        <v>101860.16666666667</v>
      </c>
      <c r="K16" s="19">
        <f t="shared" si="1"/>
        <v>45509500.833333336</v>
      </c>
      <c r="L16" s="18">
        <f t="shared" si="2"/>
        <v>2754.0727669318317</v>
      </c>
      <c r="M16" s="5">
        <f t="shared" si="3"/>
        <v>2.7037779900207948E-2</v>
      </c>
    </row>
    <row r="17" spans="2:14" x14ac:dyDescent="0.25">
      <c r="B17" s="4" t="s">
        <v>21</v>
      </c>
      <c r="C17" s="2">
        <v>6</v>
      </c>
      <c r="D17" s="2">
        <v>6</v>
      </c>
      <c r="E17" s="2">
        <v>6</v>
      </c>
      <c r="F17" s="2">
        <v>6</v>
      </c>
      <c r="G17" s="2">
        <v>6</v>
      </c>
      <c r="H17" s="2">
        <v>6</v>
      </c>
      <c r="I17" s="3">
        <v>36</v>
      </c>
      <c r="J17" s="18">
        <f t="shared" si="0"/>
        <v>6</v>
      </c>
      <c r="K17" s="19">
        <f t="shared" si="1"/>
        <v>0</v>
      </c>
      <c r="L17" s="18">
        <f t="shared" si="2"/>
        <v>0</v>
      </c>
      <c r="M17" s="5">
        <f t="shared" si="3"/>
        <v>0</v>
      </c>
    </row>
    <row r="18" spans="2:14" x14ac:dyDescent="0.25">
      <c r="B18" s="4" t="s">
        <v>22</v>
      </c>
      <c r="C18" s="2">
        <v>7900</v>
      </c>
      <c r="D18" s="2">
        <v>6800</v>
      </c>
      <c r="E18" s="2">
        <v>7010</v>
      </c>
      <c r="F18" s="2">
        <v>7800</v>
      </c>
      <c r="G18" s="2">
        <v>7100</v>
      </c>
      <c r="H18" s="2">
        <v>4500</v>
      </c>
      <c r="I18" s="3">
        <v>41110</v>
      </c>
      <c r="J18" s="18">
        <f t="shared" si="0"/>
        <v>6851.666666666667</v>
      </c>
      <c r="K18" s="19">
        <f t="shared" si="1"/>
        <v>7618083.333333334</v>
      </c>
      <c r="L18" s="18">
        <f t="shared" si="2"/>
        <v>1126.8010274913472</v>
      </c>
      <c r="M18" s="5">
        <f t="shared" si="3"/>
        <v>0.16445648661999715</v>
      </c>
    </row>
    <row r="19" spans="2:14" x14ac:dyDescent="0.25">
      <c r="B19" s="4" t="s">
        <v>23</v>
      </c>
      <c r="C19" s="2">
        <v>40000</v>
      </c>
      <c r="D19" s="2">
        <v>40400</v>
      </c>
      <c r="E19" s="2">
        <v>40100</v>
      </c>
      <c r="F19" s="2">
        <v>43000</v>
      </c>
      <c r="G19" s="2">
        <v>39400</v>
      </c>
      <c r="H19" s="2">
        <v>38000</v>
      </c>
      <c r="I19" s="3">
        <v>240900</v>
      </c>
      <c r="J19" s="18">
        <f t="shared" si="0"/>
        <v>40150</v>
      </c>
      <c r="K19" s="19">
        <f t="shared" si="1"/>
        <v>13395000</v>
      </c>
      <c r="L19" s="18">
        <f t="shared" si="2"/>
        <v>1494.1552797483935</v>
      </c>
      <c r="M19" s="5">
        <f t="shared" si="3"/>
        <v>3.7214328262724618E-2</v>
      </c>
    </row>
    <row r="20" spans="2:14" x14ac:dyDescent="0.25">
      <c r="B20" s="4" t="s">
        <v>24</v>
      </c>
      <c r="C20" s="2">
        <v>3</v>
      </c>
      <c r="D20" s="2">
        <v>1</v>
      </c>
      <c r="E20" s="2">
        <v>2</v>
      </c>
      <c r="F20" s="2">
        <v>2</v>
      </c>
      <c r="G20" s="2">
        <v>2</v>
      </c>
      <c r="H20" s="2">
        <v>3</v>
      </c>
      <c r="I20" s="3">
        <v>13</v>
      </c>
      <c r="J20" s="18">
        <f t="shared" si="0"/>
        <v>2.1666666666666665</v>
      </c>
      <c r="K20" s="19">
        <f t="shared" si="1"/>
        <v>2.833333333333333</v>
      </c>
      <c r="L20" s="18">
        <f t="shared" si="2"/>
        <v>0.68718427093627676</v>
      </c>
      <c r="M20" s="5">
        <f t="shared" si="3"/>
        <v>0.31716197120135853</v>
      </c>
    </row>
    <row r="21" spans="2:14" x14ac:dyDescent="0.25">
      <c r="B21" s="1" t="s">
        <v>25</v>
      </c>
      <c r="C21" s="3">
        <v>232089</v>
      </c>
      <c r="D21" s="3">
        <v>231401</v>
      </c>
      <c r="E21" s="3">
        <v>234064</v>
      </c>
      <c r="F21" s="3">
        <v>226173</v>
      </c>
      <c r="G21" s="3">
        <v>224904</v>
      </c>
      <c r="H21" s="3">
        <v>223815</v>
      </c>
      <c r="I21" s="3">
        <v>1372446</v>
      </c>
      <c r="L21" s="20"/>
      <c r="M21" s="21"/>
    </row>
    <row r="24" spans="2:14" ht="23.25" x14ac:dyDescent="0.25">
      <c r="B24" s="22" t="s">
        <v>26</v>
      </c>
      <c r="C24" s="23"/>
      <c r="D24" s="23"/>
      <c r="E24" s="23"/>
      <c r="F24" s="23"/>
      <c r="G24" s="23"/>
      <c r="H24" s="23"/>
      <c r="I24" s="24"/>
      <c r="J24" s="37" t="s">
        <v>56</v>
      </c>
      <c r="K24" s="37" t="s">
        <v>57</v>
      </c>
      <c r="L24" s="37" t="s">
        <v>58</v>
      </c>
      <c r="M24" s="37" t="s">
        <v>59</v>
      </c>
    </row>
    <row r="25" spans="2:14" x14ac:dyDescent="0.25"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1" t="s">
        <v>5</v>
      </c>
      <c r="H25" s="1" t="s">
        <v>6</v>
      </c>
      <c r="I25" s="1" t="s">
        <v>7</v>
      </c>
      <c r="J25" s="37"/>
      <c r="K25" s="37"/>
      <c r="L25" s="37"/>
      <c r="M25" s="37"/>
    </row>
    <row r="26" spans="2:14" ht="15" customHeight="1" x14ac:dyDescent="0.25">
      <c r="B26" s="4" t="s">
        <v>21</v>
      </c>
      <c r="C26" s="2">
        <v>6</v>
      </c>
      <c r="D26" s="2">
        <v>6</v>
      </c>
      <c r="E26" s="2">
        <v>6</v>
      </c>
      <c r="F26" s="2">
        <v>6</v>
      </c>
      <c r="G26" s="2">
        <v>6</v>
      </c>
      <c r="H26" s="2">
        <v>6</v>
      </c>
      <c r="I26" s="3">
        <v>36</v>
      </c>
      <c r="J26" s="18">
        <f t="shared" ref="J26:J42" si="4">I26/6</f>
        <v>6</v>
      </c>
      <c r="K26" s="19">
        <f t="shared" ref="K26:K42" si="5">POWER(C26-$J26,2)+POWER(D26-$J26,2)+POWER(E26-$J26,2)+POWER(F26-$J26,2)+POWER(G26-$J26,2)+POWER(H26-$J26,2)</f>
        <v>0</v>
      </c>
      <c r="L26" s="18">
        <f t="shared" ref="L26:L42" si="6">SQRT(K26/6)</f>
        <v>0</v>
      </c>
      <c r="M26" s="5">
        <f t="shared" ref="M26:M42" si="7">L26/J26</f>
        <v>0</v>
      </c>
      <c r="N26" s="34" t="s">
        <v>62</v>
      </c>
    </row>
    <row r="27" spans="2:14" ht="15" customHeight="1" x14ac:dyDescent="0.25">
      <c r="B27" s="4" t="s">
        <v>14</v>
      </c>
      <c r="C27" s="2">
        <v>3500</v>
      </c>
      <c r="D27" s="2">
        <v>3600</v>
      </c>
      <c r="E27" s="2">
        <v>3550</v>
      </c>
      <c r="F27" s="2">
        <v>3560</v>
      </c>
      <c r="G27" s="2">
        <v>3570</v>
      </c>
      <c r="H27" s="2">
        <v>3400</v>
      </c>
      <c r="I27" s="3">
        <v>21180</v>
      </c>
      <c r="J27" s="18">
        <f t="shared" si="4"/>
        <v>3530</v>
      </c>
      <c r="K27" s="19">
        <f t="shared" si="5"/>
        <v>25600</v>
      </c>
      <c r="L27" s="18">
        <f t="shared" si="6"/>
        <v>65.319726474218086</v>
      </c>
      <c r="M27" s="5">
        <f t="shared" si="7"/>
        <v>1.8504171805727502E-2</v>
      </c>
      <c r="N27" s="35"/>
    </row>
    <row r="28" spans="2:14" ht="15" customHeight="1" x14ac:dyDescent="0.25">
      <c r="B28" s="4" t="s">
        <v>20</v>
      </c>
      <c r="C28" s="2">
        <v>103400</v>
      </c>
      <c r="D28" s="2">
        <v>103450</v>
      </c>
      <c r="E28" s="2">
        <v>105000</v>
      </c>
      <c r="F28" s="2">
        <v>98000</v>
      </c>
      <c r="G28" s="2">
        <v>98111</v>
      </c>
      <c r="H28" s="2">
        <v>103200</v>
      </c>
      <c r="I28" s="3">
        <v>611161</v>
      </c>
      <c r="J28" s="18">
        <f t="shared" si="4"/>
        <v>101860.16666666667</v>
      </c>
      <c r="K28" s="19">
        <f t="shared" si="5"/>
        <v>45509500.833333336</v>
      </c>
      <c r="L28" s="18">
        <f t="shared" si="6"/>
        <v>2754.0727669318317</v>
      </c>
      <c r="M28" s="5">
        <f t="shared" si="7"/>
        <v>2.7037779900207948E-2</v>
      </c>
      <c r="N28" s="35"/>
    </row>
    <row r="29" spans="2:14" ht="15" customHeight="1" x14ac:dyDescent="0.25">
      <c r="B29" s="4" t="s">
        <v>15</v>
      </c>
      <c r="C29" s="2">
        <v>24300</v>
      </c>
      <c r="D29" s="2">
        <v>24100</v>
      </c>
      <c r="E29" s="2">
        <v>24600</v>
      </c>
      <c r="F29" s="2">
        <v>25000</v>
      </c>
      <c r="G29" s="2">
        <v>26000</v>
      </c>
      <c r="H29" s="2">
        <v>23000</v>
      </c>
      <c r="I29" s="3">
        <v>147000</v>
      </c>
      <c r="J29" s="18">
        <f t="shared" si="4"/>
        <v>24500</v>
      </c>
      <c r="K29" s="19">
        <f t="shared" si="5"/>
        <v>4960000</v>
      </c>
      <c r="L29" s="18">
        <f t="shared" si="6"/>
        <v>909.21211313239041</v>
      </c>
      <c r="M29" s="5">
        <f t="shared" si="7"/>
        <v>3.7110698495199608E-2</v>
      </c>
      <c r="N29" s="35"/>
    </row>
    <row r="30" spans="2:14" ht="15" customHeight="1" x14ac:dyDescent="0.25">
      <c r="B30" s="4" t="s">
        <v>23</v>
      </c>
      <c r="C30" s="2">
        <v>40000</v>
      </c>
      <c r="D30" s="2">
        <v>40400</v>
      </c>
      <c r="E30" s="2">
        <v>40100</v>
      </c>
      <c r="F30" s="2">
        <v>43000</v>
      </c>
      <c r="G30" s="2">
        <v>39400</v>
      </c>
      <c r="H30" s="2">
        <v>38000</v>
      </c>
      <c r="I30" s="3">
        <v>240900</v>
      </c>
      <c r="J30" s="18">
        <f t="shared" si="4"/>
        <v>40150</v>
      </c>
      <c r="K30" s="19">
        <f t="shared" si="5"/>
        <v>13395000</v>
      </c>
      <c r="L30" s="18">
        <f t="shared" si="6"/>
        <v>1494.1552797483935</v>
      </c>
      <c r="M30" s="5">
        <f t="shared" si="7"/>
        <v>3.7214328262724618E-2</v>
      </c>
      <c r="N30" s="35"/>
    </row>
    <row r="31" spans="2:14" ht="15" customHeight="1" x14ac:dyDescent="0.25">
      <c r="B31" s="4" t="s">
        <v>8</v>
      </c>
      <c r="C31" s="2">
        <v>36300</v>
      </c>
      <c r="D31" s="2">
        <v>36700</v>
      </c>
      <c r="E31" s="2">
        <v>38000</v>
      </c>
      <c r="F31" s="2">
        <v>34000</v>
      </c>
      <c r="G31" s="2">
        <v>34000</v>
      </c>
      <c r="H31" s="2">
        <v>36500</v>
      </c>
      <c r="I31" s="3">
        <v>215500</v>
      </c>
      <c r="J31" s="18">
        <f t="shared" si="4"/>
        <v>35916.666666666664</v>
      </c>
      <c r="K31" s="19">
        <f t="shared" si="5"/>
        <v>12788333.333333332</v>
      </c>
      <c r="L31" s="18">
        <f t="shared" si="6"/>
        <v>1459.9276998841033</v>
      </c>
      <c r="M31" s="5">
        <f t="shared" si="7"/>
        <v>4.0647638975891506E-2</v>
      </c>
      <c r="N31" s="35"/>
    </row>
    <row r="32" spans="2:14" ht="15" customHeight="1" x14ac:dyDescent="0.25">
      <c r="B32" s="4" t="s">
        <v>17</v>
      </c>
      <c r="C32" s="2">
        <v>1860</v>
      </c>
      <c r="D32" s="2">
        <v>1900</v>
      </c>
      <c r="E32" s="2">
        <v>1920</v>
      </c>
      <c r="F32" s="2">
        <v>1820</v>
      </c>
      <c r="G32" s="2">
        <v>1670</v>
      </c>
      <c r="H32" s="2">
        <v>1900</v>
      </c>
      <c r="I32" s="3">
        <v>11070</v>
      </c>
      <c r="J32" s="18">
        <f t="shared" si="4"/>
        <v>1845</v>
      </c>
      <c r="K32" s="19">
        <f t="shared" si="5"/>
        <v>43150</v>
      </c>
      <c r="L32" s="18">
        <f t="shared" si="6"/>
        <v>84.803694888057009</v>
      </c>
      <c r="M32" s="5">
        <f t="shared" si="7"/>
        <v>4.5964062269949597E-2</v>
      </c>
      <c r="N32" s="35"/>
    </row>
    <row r="33" spans="2:14" ht="15" customHeight="1" x14ac:dyDescent="0.25">
      <c r="B33" s="4" t="s">
        <v>18</v>
      </c>
      <c r="C33" s="2">
        <v>250</v>
      </c>
      <c r="D33" s="2">
        <v>234</v>
      </c>
      <c r="E33" s="2">
        <v>243</v>
      </c>
      <c r="F33" s="2">
        <v>267</v>
      </c>
      <c r="G33" s="2">
        <v>245</v>
      </c>
      <c r="H33" s="2">
        <v>230</v>
      </c>
      <c r="I33" s="3">
        <v>1469</v>
      </c>
      <c r="J33" s="18">
        <f t="shared" si="4"/>
        <v>244.83333333333334</v>
      </c>
      <c r="K33" s="19">
        <f t="shared" si="5"/>
        <v>858.83333333333337</v>
      </c>
      <c r="L33" s="18">
        <f t="shared" si="6"/>
        <v>11.964066569895408</v>
      </c>
      <c r="M33" s="5">
        <f t="shared" si="7"/>
        <v>4.8866167065604114E-2</v>
      </c>
      <c r="N33" s="35"/>
    </row>
    <row r="34" spans="2:14" ht="15" customHeight="1" x14ac:dyDescent="0.25">
      <c r="B34" s="4" t="s">
        <v>12</v>
      </c>
      <c r="C34" s="2">
        <v>2800</v>
      </c>
      <c r="D34" s="2">
        <v>2900</v>
      </c>
      <c r="E34" s="2">
        <v>2850</v>
      </c>
      <c r="F34" s="2">
        <v>2300</v>
      </c>
      <c r="G34" s="2">
        <v>2750</v>
      </c>
      <c r="H34" s="2">
        <v>2800</v>
      </c>
      <c r="I34" s="3">
        <v>16400</v>
      </c>
      <c r="J34" s="18">
        <f t="shared" si="4"/>
        <v>2733.3333333333335</v>
      </c>
      <c r="K34" s="19">
        <f t="shared" si="5"/>
        <v>238333.33333333334</v>
      </c>
      <c r="L34" s="18">
        <f t="shared" si="6"/>
        <v>199.30434571835664</v>
      </c>
      <c r="M34" s="5">
        <f t="shared" si="7"/>
        <v>7.2916224043301212E-2</v>
      </c>
      <c r="N34" s="35"/>
    </row>
    <row r="35" spans="2:14" ht="15" customHeight="1" x14ac:dyDescent="0.25">
      <c r="B35" s="4" t="s">
        <v>16</v>
      </c>
      <c r="C35" s="2">
        <v>6300</v>
      </c>
      <c r="D35" s="2">
        <v>6100</v>
      </c>
      <c r="E35" s="2">
        <v>6123</v>
      </c>
      <c r="F35" s="2">
        <v>5234</v>
      </c>
      <c r="G35" s="2">
        <v>6245</v>
      </c>
      <c r="H35" s="2">
        <v>5346</v>
      </c>
      <c r="I35" s="3">
        <v>35348</v>
      </c>
      <c r="J35" s="18">
        <f t="shared" si="4"/>
        <v>5891.333333333333</v>
      </c>
      <c r="K35" s="19">
        <f t="shared" si="5"/>
        <v>1118775.3333333335</v>
      </c>
      <c r="L35" s="18">
        <f t="shared" si="6"/>
        <v>431.81310257512519</v>
      </c>
      <c r="M35" s="5">
        <f t="shared" si="7"/>
        <v>7.3296328376449907E-2</v>
      </c>
      <c r="N35" s="35"/>
    </row>
    <row r="36" spans="2:14" ht="15" customHeight="1" x14ac:dyDescent="0.25">
      <c r="B36" s="4" t="s">
        <v>13</v>
      </c>
      <c r="C36" s="2">
        <v>2900</v>
      </c>
      <c r="D36" s="2">
        <v>2400</v>
      </c>
      <c r="E36" s="2">
        <v>2300</v>
      </c>
      <c r="F36" s="2">
        <v>3000</v>
      </c>
      <c r="G36" s="2">
        <v>3100</v>
      </c>
      <c r="H36" s="2">
        <v>2500</v>
      </c>
      <c r="I36" s="3">
        <v>16200</v>
      </c>
      <c r="J36" s="18">
        <f t="shared" si="4"/>
        <v>2700</v>
      </c>
      <c r="K36" s="19">
        <f t="shared" si="5"/>
        <v>580000</v>
      </c>
      <c r="L36" s="18">
        <f t="shared" si="6"/>
        <v>310.91263510296051</v>
      </c>
      <c r="M36" s="5">
        <f t="shared" si="7"/>
        <v>0.1151528278159113</v>
      </c>
      <c r="N36" s="36"/>
    </row>
    <row r="37" spans="2:14" ht="15" customHeight="1" x14ac:dyDescent="0.25">
      <c r="B37" s="4" t="s">
        <v>22</v>
      </c>
      <c r="C37" s="2">
        <v>7900</v>
      </c>
      <c r="D37" s="2">
        <v>6800</v>
      </c>
      <c r="E37" s="2">
        <v>7010</v>
      </c>
      <c r="F37" s="2">
        <v>7800</v>
      </c>
      <c r="G37" s="2">
        <v>7100</v>
      </c>
      <c r="H37" s="2">
        <v>4500</v>
      </c>
      <c r="I37" s="3">
        <v>41110</v>
      </c>
      <c r="J37" s="18">
        <f t="shared" si="4"/>
        <v>6851.666666666667</v>
      </c>
      <c r="K37" s="19">
        <f t="shared" si="5"/>
        <v>7618083.333333334</v>
      </c>
      <c r="L37" s="18">
        <f t="shared" si="6"/>
        <v>1126.8010274913472</v>
      </c>
      <c r="M37" s="5">
        <f t="shared" si="7"/>
        <v>0.16445648661999715</v>
      </c>
      <c r="N37" s="25" t="s">
        <v>61</v>
      </c>
    </row>
    <row r="38" spans="2:14" ht="15" customHeight="1" x14ac:dyDescent="0.25">
      <c r="B38" s="4" t="s">
        <v>19</v>
      </c>
      <c r="C38" s="2">
        <v>1020</v>
      </c>
      <c r="D38" s="2">
        <v>1500</v>
      </c>
      <c r="E38" s="2">
        <v>1300</v>
      </c>
      <c r="F38" s="2">
        <v>1234</v>
      </c>
      <c r="G38" s="2">
        <v>1765</v>
      </c>
      <c r="H38" s="2">
        <v>1600</v>
      </c>
      <c r="I38" s="3">
        <v>8419</v>
      </c>
      <c r="J38" s="18">
        <f t="shared" si="4"/>
        <v>1403.1666666666667</v>
      </c>
      <c r="K38" s="19">
        <f t="shared" si="5"/>
        <v>365120.83333333331</v>
      </c>
      <c r="L38" s="18">
        <f t="shared" si="6"/>
        <v>246.68496553746891</v>
      </c>
      <c r="M38" s="5">
        <f t="shared" si="7"/>
        <v>0.17580589063128796</v>
      </c>
      <c r="N38" s="25"/>
    </row>
    <row r="39" spans="2:14" ht="15" customHeight="1" x14ac:dyDescent="0.25">
      <c r="B39" s="4" t="s">
        <v>10</v>
      </c>
      <c r="C39" s="2">
        <v>630</v>
      </c>
      <c r="D39" s="2">
        <v>500</v>
      </c>
      <c r="E39" s="2">
        <v>560</v>
      </c>
      <c r="F39" s="2">
        <v>620</v>
      </c>
      <c r="G39" s="2">
        <v>610</v>
      </c>
      <c r="H39" s="2">
        <v>230</v>
      </c>
      <c r="I39" s="3">
        <v>3150</v>
      </c>
      <c r="J39" s="18">
        <f t="shared" si="4"/>
        <v>525</v>
      </c>
      <c r="K39" s="19">
        <f t="shared" si="5"/>
        <v>116150</v>
      </c>
      <c r="L39" s="18">
        <f t="shared" si="6"/>
        <v>139.13422775626898</v>
      </c>
      <c r="M39" s="5">
        <f t="shared" si="7"/>
        <v>0.26501757667860759</v>
      </c>
      <c r="N39" s="26" t="s">
        <v>60</v>
      </c>
    </row>
    <row r="40" spans="2:14" ht="15" customHeight="1" x14ac:dyDescent="0.25">
      <c r="B40" s="4" t="s">
        <v>24</v>
      </c>
      <c r="C40" s="2">
        <v>3</v>
      </c>
      <c r="D40" s="2">
        <v>1</v>
      </c>
      <c r="E40" s="2">
        <v>2</v>
      </c>
      <c r="F40" s="2">
        <v>2</v>
      </c>
      <c r="G40" s="2">
        <v>2</v>
      </c>
      <c r="H40" s="2">
        <v>3</v>
      </c>
      <c r="I40" s="3">
        <v>13</v>
      </c>
      <c r="J40" s="18">
        <f t="shared" si="4"/>
        <v>2.1666666666666665</v>
      </c>
      <c r="K40" s="19">
        <f t="shared" si="5"/>
        <v>2.833333333333333</v>
      </c>
      <c r="L40" s="18">
        <f t="shared" si="6"/>
        <v>0.68718427093627676</v>
      </c>
      <c r="M40" s="5">
        <f t="shared" si="7"/>
        <v>0.31716197120135853</v>
      </c>
      <c r="N40" s="26"/>
    </row>
    <row r="41" spans="2:14" ht="15" customHeight="1" x14ac:dyDescent="0.25">
      <c r="B41" s="4" t="s">
        <v>9</v>
      </c>
      <c r="C41" s="2">
        <v>620</v>
      </c>
      <c r="D41" s="2">
        <v>610</v>
      </c>
      <c r="E41" s="2">
        <v>400</v>
      </c>
      <c r="F41" s="2">
        <v>230</v>
      </c>
      <c r="G41" s="2">
        <v>230</v>
      </c>
      <c r="H41" s="2">
        <v>400</v>
      </c>
      <c r="I41" s="3">
        <v>2490</v>
      </c>
      <c r="J41" s="18">
        <f t="shared" si="4"/>
        <v>415</v>
      </c>
      <c r="K41" s="19">
        <f t="shared" si="5"/>
        <v>148950</v>
      </c>
      <c r="L41" s="18">
        <f t="shared" si="6"/>
        <v>157.5595125658873</v>
      </c>
      <c r="M41" s="5">
        <f t="shared" si="7"/>
        <v>0.37966147606237904</v>
      </c>
      <c r="N41" s="26"/>
    </row>
    <row r="42" spans="2:14" ht="15" customHeight="1" x14ac:dyDescent="0.25">
      <c r="B42" s="4" t="s">
        <v>11</v>
      </c>
      <c r="C42" s="2">
        <v>300</v>
      </c>
      <c r="D42" s="2">
        <v>200</v>
      </c>
      <c r="E42" s="2">
        <v>100</v>
      </c>
      <c r="F42" s="2">
        <v>100</v>
      </c>
      <c r="G42" s="2">
        <v>100</v>
      </c>
      <c r="H42" s="2">
        <v>200</v>
      </c>
      <c r="I42" s="3">
        <v>1000</v>
      </c>
      <c r="J42" s="18">
        <f t="shared" si="4"/>
        <v>166.66666666666666</v>
      </c>
      <c r="K42" s="19">
        <f t="shared" si="5"/>
        <v>33333.333333333336</v>
      </c>
      <c r="L42" s="18">
        <f t="shared" si="6"/>
        <v>74.535599249992984</v>
      </c>
      <c r="M42" s="5">
        <f t="shared" si="7"/>
        <v>0.44721359549995793</v>
      </c>
      <c r="N42" s="26"/>
    </row>
    <row r="43" spans="2:14" x14ac:dyDescent="0.25">
      <c r="B43" s="1" t="s">
        <v>25</v>
      </c>
      <c r="C43" s="3">
        <v>232089</v>
      </c>
      <c r="D43" s="3">
        <v>231401</v>
      </c>
      <c r="E43" s="3">
        <v>234064</v>
      </c>
      <c r="F43" s="3">
        <v>226173</v>
      </c>
      <c r="G43" s="3">
        <v>224904</v>
      </c>
      <c r="H43" s="3">
        <v>223815</v>
      </c>
      <c r="I43" s="3">
        <v>1372446</v>
      </c>
      <c r="L43" s="20"/>
      <c r="M43" s="21"/>
    </row>
  </sheetData>
  <sortState ref="B26:M42">
    <sortCondition ref="M26:M42"/>
  </sortState>
  <mergeCells count="13">
    <mergeCell ref="N39:N42"/>
    <mergeCell ref="N37:N38"/>
    <mergeCell ref="N26:N36"/>
    <mergeCell ref="B2:I2"/>
    <mergeCell ref="J2:J3"/>
    <mergeCell ref="K2:K3"/>
    <mergeCell ref="L2:L3"/>
    <mergeCell ref="M2:M3"/>
    <mergeCell ref="B24:I24"/>
    <mergeCell ref="J24:J25"/>
    <mergeCell ref="K24:K25"/>
    <mergeCell ref="L24:L25"/>
    <mergeCell ref="M24:M25"/>
  </mergeCells>
  <pageMargins left="0.7" right="0.7" top="0.75" bottom="0.75" header="0.3" footer="0.3"/>
  <pageSetup paperSize="9"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showGridLines="0" workbookViewId="0">
      <selection activeCell="K17" sqref="K17"/>
    </sheetView>
  </sheetViews>
  <sheetFormatPr defaultRowHeight="15" x14ac:dyDescent="0.25"/>
  <cols>
    <col min="2" max="4" width="37.42578125" customWidth="1"/>
  </cols>
  <sheetData>
    <row r="2" spans="2:4" ht="45" customHeight="1" x14ac:dyDescent="0.35">
      <c r="B2" s="33" t="s">
        <v>63</v>
      </c>
      <c r="C2" s="33"/>
      <c r="D2" s="33"/>
    </row>
    <row r="3" spans="2:4" ht="18.75" x14ac:dyDescent="0.3">
      <c r="B3" s="8" t="s">
        <v>80</v>
      </c>
      <c r="C3" s="8" t="s">
        <v>81</v>
      </c>
      <c r="D3" s="8" t="s">
        <v>82</v>
      </c>
    </row>
    <row r="4" spans="2:4" x14ac:dyDescent="0.25">
      <c r="B4" s="9" t="s">
        <v>50</v>
      </c>
      <c r="C4" s="10" t="s">
        <v>74</v>
      </c>
      <c r="D4" s="10" t="s">
        <v>76</v>
      </c>
    </row>
    <row r="5" spans="2:4" x14ac:dyDescent="0.25">
      <c r="B5" s="11" t="s">
        <v>64</v>
      </c>
      <c r="C5" s="12" t="s">
        <v>75</v>
      </c>
      <c r="D5" s="12" t="s">
        <v>77</v>
      </c>
    </row>
    <row r="6" spans="2:4" x14ac:dyDescent="0.25">
      <c r="B6" s="11" t="s">
        <v>65</v>
      </c>
      <c r="C6" s="12"/>
      <c r="D6" s="12" t="s">
        <v>78</v>
      </c>
    </row>
    <row r="7" spans="2:4" x14ac:dyDescent="0.25">
      <c r="B7" s="11" t="s">
        <v>66</v>
      </c>
      <c r="C7" s="12"/>
      <c r="D7" s="12" t="s">
        <v>79</v>
      </c>
    </row>
    <row r="8" spans="2:4" x14ac:dyDescent="0.25">
      <c r="B8" s="11" t="s">
        <v>67</v>
      </c>
      <c r="C8" s="12"/>
      <c r="D8" s="12"/>
    </row>
    <row r="9" spans="2:4" x14ac:dyDescent="0.25">
      <c r="B9" s="11" t="s">
        <v>68</v>
      </c>
      <c r="C9" s="12"/>
      <c r="D9" s="12"/>
    </row>
    <row r="10" spans="2:4" x14ac:dyDescent="0.25">
      <c r="B10" s="11" t="s">
        <v>69</v>
      </c>
      <c r="C10" s="12"/>
      <c r="D10" s="12"/>
    </row>
    <row r="11" spans="2:4" x14ac:dyDescent="0.25">
      <c r="B11" s="11" t="s">
        <v>70</v>
      </c>
      <c r="C11" s="12"/>
      <c r="D11" s="12"/>
    </row>
    <row r="12" spans="2:4" x14ac:dyDescent="0.25">
      <c r="B12" s="11" t="s">
        <v>71</v>
      </c>
      <c r="C12" s="12"/>
      <c r="D12" s="12"/>
    </row>
    <row r="13" spans="2:4" x14ac:dyDescent="0.25">
      <c r="B13" s="11" t="s">
        <v>72</v>
      </c>
      <c r="C13" s="12"/>
      <c r="D13" s="12"/>
    </row>
    <row r="14" spans="2:4" x14ac:dyDescent="0.25">
      <c r="B14" s="13" t="s">
        <v>73</v>
      </c>
      <c r="C14" s="14"/>
      <c r="D14" s="14"/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showGridLines="0" workbookViewId="0">
      <selection activeCell="N24" sqref="N24"/>
    </sheetView>
  </sheetViews>
  <sheetFormatPr defaultRowHeight="15" x14ac:dyDescent="0.25"/>
  <cols>
    <col min="2" max="2" width="17.7109375" bestFit="1" customWidth="1"/>
    <col min="3" max="5" width="6.5703125" customWidth="1"/>
  </cols>
  <sheetData>
    <row r="2" spans="2:5" ht="30.75" customHeight="1" x14ac:dyDescent="0.25">
      <c r="B2" s="17" t="s">
        <v>0</v>
      </c>
      <c r="C2" s="39" t="s">
        <v>83</v>
      </c>
      <c r="D2" s="40"/>
      <c r="E2" s="41"/>
    </row>
    <row r="3" spans="2:5" ht="15" customHeight="1" x14ac:dyDescent="0.25">
      <c r="B3" s="4" t="s">
        <v>23</v>
      </c>
      <c r="C3" s="38" t="s">
        <v>32</v>
      </c>
      <c r="D3" s="38" t="s">
        <v>62</v>
      </c>
      <c r="E3" s="4" t="str">
        <f>C3&amp;D3</f>
        <v>AX</v>
      </c>
    </row>
    <row r="4" spans="2:5" ht="15" customHeight="1" x14ac:dyDescent="0.25">
      <c r="B4" s="4" t="s">
        <v>20</v>
      </c>
      <c r="C4" s="38" t="s">
        <v>32</v>
      </c>
      <c r="D4" s="38" t="s">
        <v>62</v>
      </c>
      <c r="E4" s="4" t="str">
        <f>C4&amp;D4</f>
        <v>AX</v>
      </c>
    </row>
    <row r="5" spans="2:5" ht="15" customHeight="1" x14ac:dyDescent="0.25">
      <c r="B5" s="4" t="s">
        <v>8</v>
      </c>
      <c r="C5" s="38" t="s">
        <v>32</v>
      </c>
      <c r="D5" s="38" t="s">
        <v>62</v>
      </c>
      <c r="E5" s="4" t="str">
        <f>C5&amp;D5</f>
        <v>AX</v>
      </c>
    </row>
    <row r="6" spans="2:5" ht="15" customHeight="1" x14ac:dyDescent="0.25">
      <c r="B6" s="4" t="s">
        <v>15</v>
      </c>
      <c r="C6" s="38" t="s">
        <v>33</v>
      </c>
      <c r="D6" s="38" t="s">
        <v>62</v>
      </c>
      <c r="E6" s="4" t="str">
        <f>C6&amp;D6</f>
        <v>BX</v>
      </c>
    </row>
    <row r="7" spans="2:5" ht="15" customHeight="1" x14ac:dyDescent="0.25">
      <c r="B7" s="4" t="s">
        <v>16</v>
      </c>
      <c r="C7" s="38" t="s">
        <v>33</v>
      </c>
      <c r="D7" s="38" t="s">
        <v>62</v>
      </c>
      <c r="E7" s="4" t="str">
        <f>C7&amp;D7</f>
        <v>BX</v>
      </c>
    </row>
    <row r="8" spans="2:5" ht="15" customHeight="1" x14ac:dyDescent="0.25">
      <c r="B8" s="4" t="s">
        <v>22</v>
      </c>
      <c r="C8" s="38" t="s">
        <v>33</v>
      </c>
      <c r="D8" s="38" t="s">
        <v>61</v>
      </c>
      <c r="E8" s="4" t="str">
        <f>C8&amp;D8</f>
        <v>BY</v>
      </c>
    </row>
    <row r="9" spans="2:5" ht="15" customHeight="1" x14ac:dyDescent="0.25">
      <c r="B9" s="4" t="s">
        <v>17</v>
      </c>
      <c r="C9" s="38" t="s">
        <v>34</v>
      </c>
      <c r="D9" s="38" t="s">
        <v>62</v>
      </c>
      <c r="E9" s="4" t="str">
        <f>C9&amp;D9</f>
        <v>CX</v>
      </c>
    </row>
    <row r="10" spans="2:5" ht="15" customHeight="1" x14ac:dyDescent="0.25">
      <c r="B10" s="4" t="s">
        <v>21</v>
      </c>
      <c r="C10" s="38" t="s">
        <v>34</v>
      </c>
      <c r="D10" s="38" t="s">
        <v>62</v>
      </c>
      <c r="E10" s="4" t="str">
        <f>C10&amp;D10</f>
        <v>CX</v>
      </c>
    </row>
    <row r="11" spans="2:5" ht="15" customHeight="1" x14ac:dyDescent="0.25">
      <c r="B11" s="4" t="s">
        <v>18</v>
      </c>
      <c r="C11" s="38" t="s">
        <v>34</v>
      </c>
      <c r="D11" s="38" t="s">
        <v>62</v>
      </c>
      <c r="E11" s="4" t="str">
        <f>C11&amp;D11</f>
        <v>CX</v>
      </c>
    </row>
    <row r="12" spans="2:5" ht="15" customHeight="1" x14ac:dyDescent="0.25">
      <c r="B12" s="4" t="s">
        <v>12</v>
      </c>
      <c r="C12" s="38" t="s">
        <v>34</v>
      </c>
      <c r="D12" s="38" t="s">
        <v>62</v>
      </c>
      <c r="E12" s="4" t="str">
        <f>C12&amp;D12</f>
        <v>CX</v>
      </c>
    </row>
    <row r="13" spans="2:5" ht="15" customHeight="1" x14ac:dyDescent="0.25">
      <c r="B13" s="4" t="s">
        <v>14</v>
      </c>
      <c r="C13" s="38" t="s">
        <v>34</v>
      </c>
      <c r="D13" s="38" t="s">
        <v>62</v>
      </c>
      <c r="E13" s="4" t="str">
        <f>C13&amp;D13</f>
        <v>CX</v>
      </c>
    </row>
    <row r="14" spans="2:5" ht="15" customHeight="1" x14ac:dyDescent="0.25">
      <c r="B14" s="4" t="s">
        <v>13</v>
      </c>
      <c r="C14" s="38" t="s">
        <v>34</v>
      </c>
      <c r="D14" s="38" t="s">
        <v>62</v>
      </c>
      <c r="E14" s="4" t="str">
        <f>C14&amp;D14</f>
        <v>CX</v>
      </c>
    </row>
    <row r="15" spans="2:5" ht="15" customHeight="1" x14ac:dyDescent="0.25">
      <c r="B15" s="4" t="s">
        <v>19</v>
      </c>
      <c r="C15" s="38" t="s">
        <v>34</v>
      </c>
      <c r="D15" s="38" t="s">
        <v>61</v>
      </c>
      <c r="E15" s="4" t="str">
        <f>C15&amp;D15</f>
        <v>CY</v>
      </c>
    </row>
    <row r="16" spans="2:5" ht="15" customHeight="1" x14ac:dyDescent="0.25">
      <c r="B16" s="4" t="s">
        <v>10</v>
      </c>
      <c r="C16" s="38" t="s">
        <v>34</v>
      </c>
      <c r="D16" s="38" t="s">
        <v>60</v>
      </c>
      <c r="E16" s="4" t="str">
        <f>C16&amp;D16</f>
        <v>CZ</v>
      </c>
    </row>
    <row r="17" spans="2:5" ht="15" customHeight="1" x14ac:dyDescent="0.25">
      <c r="B17" s="4" t="s">
        <v>11</v>
      </c>
      <c r="C17" s="38" t="s">
        <v>34</v>
      </c>
      <c r="D17" s="38" t="s">
        <v>60</v>
      </c>
      <c r="E17" s="4" t="str">
        <f>C17&amp;D17</f>
        <v>CZ</v>
      </c>
    </row>
    <row r="18" spans="2:5" ht="15" customHeight="1" x14ac:dyDescent="0.25">
      <c r="B18" s="4" t="s">
        <v>24</v>
      </c>
      <c r="C18" s="38" t="s">
        <v>34</v>
      </c>
      <c r="D18" s="38" t="s">
        <v>60</v>
      </c>
      <c r="E18" s="4" t="str">
        <f>C18&amp;D18</f>
        <v>CZ</v>
      </c>
    </row>
    <row r="19" spans="2:5" ht="15" customHeight="1" x14ac:dyDescent="0.25">
      <c r="B19" s="4" t="s">
        <v>9</v>
      </c>
      <c r="C19" s="38" t="s">
        <v>34</v>
      </c>
      <c r="D19" s="38" t="s">
        <v>60</v>
      </c>
      <c r="E19" s="4" t="str">
        <f>C19&amp;D19</f>
        <v>CZ</v>
      </c>
    </row>
    <row r="20" spans="2:5" ht="15" customHeight="1" x14ac:dyDescent="0.25"/>
    <row r="23" spans="2:5" ht="28.5" customHeight="1" x14ac:dyDescent="0.25"/>
    <row r="24" spans="2:5" ht="102.75" customHeight="1" x14ac:dyDescent="0.25"/>
    <row r="25" spans="2:5" ht="40.5" customHeight="1" x14ac:dyDescent="0.25"/>
    <row r="26" spans="2:5" ht="74.25" customHeight="1" x14ac:dyDescent="0.25"/>
  </sheetData>
  <sortState ref="B3:E19">
    <sortCondition ref="E3:E19"/>
  </sortState>
  <mergeCells count="1">
    <mergeCell ref="C2:E2"/>
  </mergeCells>
  <pageMargins left="0.7" right="0.7" top="0.75" bottom="0.75" header="0.3" footer="0.3"/>
  <pageSetup paperSize="9" orientation="portrait" horizontalDpi="300" verticalDpi="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showGridLines="0" workbookViewId="0">
      <selection activeCell="H4" sqref="H4"/>
    </sheetView>
  </sheetViews>
  <sheetFormatPr defaultRowHeight="15" x14ac:dyDescent="0.25"/>
  <cols>
    <col min="2" max="2" width="17.140625" customWidth="1"/>
    <col min="3" max="5" width="18.5703125" customWidth="1"/>
  </cols>
  <sheetData>
    <row r="2" spans="2:5" ht="28.5" customHeight="1" x14ac:dyDescent="0.25">
      <c r="B2" s="42" t="s">
        <v>84</v>
      </c>
      <c r="C2" s="42" t="s">
        <v>32</v>
      </c>
      <c r="D2" s="42" t="s">
        <v>33</v>
      </c>
      <c r="E2" s="42" t="s">
        <v>34</v>
      </c>
    </row>
    <row r="3" spans="2:5" ht="102.75" customHeight="1" x14ac:dyDescent="0.25">
      <c r="B3" s="42" t="s">
        <v>62</v>
      </c>
      <c r="C3" s="43" t="s">
        <v>85</v>
      </c>
      <c r="D3" s="43" t="s">
        <v>86</v>
      </c>
      <c r="E3" s="43" t="s">
        <v>87</v>
      </c>
    </row>
    <row r="4" spans="2:5" ht="40.5" customHeight="1" x14ac:dyDescent="0.25">
      <c r="B4" s="42" t="s">
        <v>61</v>
      </c>
      <c r="C4" s="44" t="s">
        <v>89</v>
      </c>
      <c r="D4" s="45" t="s">
        <v>22</v>
      </c>
      <c r="E4" s="45" t="s">
        <v>19</v>
      </c>
    </row>
    <row r="5" spans="2:5" ht="74.25" customHeight="1" x14ac:dyDescent="0.25">
      <c r="B5" s="42" t="s">
        <v>60</v>
      </c>
      <c r="C5" s="44" t="s">
        <v>89</v>
      </c>
      <c r="D5" s="44" t="s">
        <v>89</v>
      </c>
      <c r="E5" s="43" t="s">
        <v>88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Стоимость материалов</vt:lpstr>
      <vt:lpstr>Доля в общей стоимости</vt:lpstr>
      <vt:lpstr>ABC-анализ (распределение)</vt:lpstr>
      <vt:lpstr>Коэффициент вариации</vt:lpstr>
      <vt:lpstr>XYZ-анализ (распределение)</vt:lpstr>
      <vt:lpstr>Совмещение ABC- XYZ-анализ</vt:lpstr>
      <vt:lpstr>Распределение ABC- XYZ-анализ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2017-12-08T22:57:48Z</dcterms:created>
  <dcterms:modified xsi:type="dcterms:W3CDTF">2017-12-09T05:50:35Z</dcterms:modified>
</cp:coreProperties>
</file>